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King\Documents\"/>
    </mc:Choice>
  </mc:AlternateContent>
  <xr:revisionPtr revIDLastSave="0" documentId="8_{FADF941A-889E-4501-BC55-7AE445E6C3B8}" xr6:coauthVersionLast="43" xr6:coauthVersionMax="43" xr10:uidLastSave="{00000000-0000-0000-0000-000000000000}"/>
  <bookViews>
    <workbookView xWindow="-120" yWindow="-120" windowWidth="20730" windowHeight="11160" xr2:uid="{6F947F30-10E3-4D67-A89A-D8FC63D517DC}"/>
  </bookViews>
  <sheets>
    <sheet name="Master" sheetId="1" r:id="rId1"/>
    <sheet name="Normal Result layout" sheetId="6" r:id="rId2"/>
    <sheet name="Jubilee Cup" sheetId="2" r:id="rId3"/>
    <sheet name="Sir Park Goff" sheetId="3" r:id="rId4"/>
    <sheet name="Nore Command" sheetId="4" r:id="rId5"/>
    <sheet name="Mortley Cup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5" l="1"/>
  <c r="I1" i="5"/>
  <c r="F1" i="5"/>
  <c r="C1" i="5"/>
  <c r="L1" i="4"/>
  <c r="I1" i="4"/>
  <c r="F1" i="4"/>
  <c r="C1" i="4"/>
  <c r="L1" i="3"/>
  <c r="I1" i="3"/>
  <c r="F1" i="3"/>
  <c r="C1" i="3"/>
  <c r="L1" i="2"/>
  <c r="I1" i="2"/>
  <c r="F1" i="2"/>
  <c r="C1" i="2"/>
  <c r="B17" i="5"/>
  <c r="B16" i="5"/>
  <c r="B15" i="5"/>
  <c r="B14" i="5"/>
  <c r="B13" i="5"/>
  <c r="B12" i="5"/>
  <c r="B11" i="5"/>
  <c r="B10" i="5"/>
  <c r="B9" i="5"/>
  <c r="B8" i="5"/>
  <c r="B7" i="5"/>
  <c r="B6" i="5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8" i="3"/>
  <c r="B7" i="3"/>
  <c r="B6" i="3"/>
  <c r="B5" i="3"/>
  <c r="B4" i="3"/>
  <c r="B8" i="2"/>
  <c r="B7" i="2"/>
  <c r="B6" i="2"/>
  <c r="B5" i="2"/>
  <c r="B4" i="2"/>
  <c r="A8" i="2"/>
  <c r="C8" i="2" s="1"/>
  <c r="E8" i="2" s="1"/>
  <c r="A8" i="3"/>
  <c r="L8" i="3" s="1"/>
  <c r="M8" i="3" s="1"/>
  <c r="N8" i="3" s="1"/>
  <c r="A17" i="4"/>
  <c r="C17" i="4" s="1"/>
  <c r="A17" i="5"/>
  <c r="C17" i="5" s="1"/>
  <c r="E17" i="5" s="1"/>
  <c r="A7" i="2"/>
  <c r="L7" i="2" s="1"/>
  <c r="M7" i="2" s="1"/>
  <c r="N7" i="2" s="1"/>
  <c r="A7" i="3"/>
  <c r="L7" i="3" s="1"/>
  <c r="M7" i="3" s="1"/>
  <c r="N7" i="3" s="1"/>
  <c r="A16" i="4"/>
  <c r="C16" i="4" s="1"/>
  <c r="E16" i="4" s="1"/>
  <c r="A16" i="5"/>
  <c r="C16" i="5" s="1"/>
  <c r="E16" i="5" s="1"/>
  <c r="A15" i="4"/>
  <c r="C15" i="4" s="1"/>
  <c r="E15" i="4" s="1"/>
  <c r="A15" i="5"/>
  <c r="C15" i="5" s="1"/>
  <c r="E15" i="5" s="1"/>
  <c r="A14" i="4"/>
  <c r="C14" i="4" s="1"/>
  <c r="E14" i="4" s="1"/>
  <c r="A14" i="5"/>
  <c r="C14" i="5" s="1"/>
  <c r="E14" i="5" s="1"/>
  <c r="A6" i="2"/>
  <c r="L6" i="2" s="1"/>
  <c r="M6" i="2" s="1"/>
  <c r="N6" i="2" s="1"/>
  <c r="A6" i="3"/>
  <c r="I6" i="3" s="1"/>
  <c r="K6" i="3" s="1"/>
  <c r="A13" i="4"/>
  <c r="C13" i="4" s="1"/>
  <c r="E13" i="4" s="1"/>
  <c r="A13" i="5"/>
  <c r="C13" i="5" s="1"/>
  <c r="E13" i="5" s="1"/>
  <c r="A12" i="4"/>
  <c r="C12" i="4" s="1"/>
  <c r="E12" i="4" s="1"/>
  <c r="A12" i="5"/>
  <c r="C12" i="5" s="1"/>
  <c r="E12" i="5" s="1"/>
  <c r="A11" i="4"/>
  <c r="C11" i="4" s="1"/>
  <c r="E11" i="4" s="1"/>
  <c r="A11" i="5"/>
  <c r="C11" i="5" s="1"/>
  <c r="E11" i="5" s="1"/>
  <c r="A5" i="2"/>
  <c r="F5" i="2" s="1"/>
  <c r="H5" i="2" s="1"/>
  <c r="A5" i="3"/>
  <c r="I5" i="3" s="1"/>
  <c r="K5" i="3" s="1"/>
  <c r="A10" i="4"/>
  <c r="C10" i="4" s="1"/>
  <c r="A10" i="5"/>
  <c r="C10" i="5" s="1"/>
  <c r="E10" i="5" s="1"/>
  <c r="A9" i="4"/>
  <c r="C9" i="4" s="1"/>
  <c r="E9" i="4" s="1"/>
  <c r="A9" i="5"/>
  <c r="C9" i="5" s="1"/>
  <c r="E9" i="5" s="1"/>
  <c r="A8" i="4"/>
  <c r="C8" i="4" s="1"/>
  <c r="E8" i="4" s="1"/>
  <c r="A8" i="5"/>
  <c r="C8" i="5" s="1"/>
  <c r="E8" i="5" s="1"/>
  <c r="A4" i="2"/>
  <c r="F4" i="2" s="1"/>
  <c r="H4" i="2" s="1"/>
  <c r="A4" i="3"/>
  <c r="L4" i="3" s="1"/>
  <c r="M4" i="3" s="1"/>
  <c r="N4" i="3" s="1"/>
  <c r="A7" i="4"/>
  <c r="C7" i="4" s="1"/>
  <c r="E7" i="4" s="1"/>
  <c r="A7" i="5"/>
  <c r="C7" i="5" s="1"/>
  <c r="E7" i="5" s="1"/>
  <c r="A6" i="4"/>
  <c r="C6" i="4" s="1"/>
  <c r="E6" i="4" s="1"/>
  <c r="A6" i="5"/>
  <c r="C6" i="5" s="1"/>
  <c r="E6" i="5" s="1"/>
  <c r="A5" i="4"/>
  <c r="C5" i="4" s="1"/>
  <c r="E5" i="4" s="1"/>
  <c r="B5" i="5"/>
  <c r="A5" i="5"/>
  <c r="C5" i="5" s="1"/>
  <c r="E5" i="5" s="1"/>
  <c r="B3" i="2"/>
  <c r="A3" i="2"/>
  <c r="C3" i="2" s="1"/>
  <c r="E3" i="2" s="1"/>
  <c r="B3" i="3"/>
  <c r="A3" i="3"/>
  <c r="L3" i="3" s="1"/>
  <c r="M3" i="3" s="1"/>
  <c r="N3" i="3" s="1"/>
  <c r="B4" i="4"/>
  <c r="A4" i="4"/>
  <c r="C4" i="4" s="1"/>
  <c r="E4" i="4" s="1"/>
  <c r="B4" i="5"/>
  <c r="A4" i="5"/>
  <c r="C4" i="5" s="1"/>
  <c r="E4" i="5" s="1"/>
  <c r="B3" i="4"/>
  <c r="A3" i="4"/>
  <c r="C3" i="4" s="1"/>
  <c r="E3" i="4" s="1"/>
  <c r="B3" i="5"/>
  <c r="A3" i="5"/>
  <c r="C3" i="5" s="1"/>
  <c r="E3" i="5" s="1"/>
  <c r="B2" i="4"/>
  <c r="A2" i="4"/>
  <c r="L2" i="4" s="1"/>
  <c r="N2" i="4" s="1"/>
  <c r="B2" i="5"/>
  <c r="A2" i="5"/>
  <c r="L2" i="5" s="1"/>
  <c r="M2" i="5" s="1"/>
  <c r="N2" i="5" s="1"/>
  <c r="F6" i="3" l="1"/>
  <c r="H6" i="3" s="1"/>
  <c r="C2" i="4"/>
  <c r="E2" i="4" s="1"/>
  <c r="L13" i="4"/>
  <c r="M13" i="4" s="1"/>
  <c r="N13" i="4" s="1"/>
  <c r="L7" i="4"/>
  <c r="M7" i="4" s="1"/>
  <c r="N7" i="4" s="1"/>
  <c r="L17" i="5"/>
  <c r="M17" i="5" s="1"/>
  <c r="N17" i="5" s="1"/>
  <c r="L13" i="5"/>
  <c r="M13" i="5" s="1"/>
  <c r="N13" i="5" s="1"/>
  <c r="L9" i="5"/>
  <c r="M9" i="5" s="1"/>
  <c r="N9" i="5" s="1"/>
  <c r="I8" i="3"/>
  <c r="K8" i="3" s="1"/>
  <c r="L17" i="4"/>
  <c r="M17" i="4" s="1"/>
  <c r="N17" i="4" s="1"/>
  <c r="L11" i="4"/>
  <c r="M11" i="4" s="1"/>
  <c r="N11" i="4" s="1"/>
  <c r="L5" i="4"/>
  <c r="N5" i="4" s="1"/>
  <c r="L16" i="5"/>
  <c r="M16" i="5" s="1"/>
  <c r="N16" i="5" s="1"/>
  <c r="L12" i="5"/>
  <c r="M12" i="5" s="1"/>
  <c r="N12" i="5" s="1"/>
  <c r="L8" i="5"/>
  <c r="M8" i="5" s="1"/>
  <c r="N8" i="5" s="1"/>
  <c r="C8" i="3"/>
  <c r="E8" i="3" s="1"/>
  <c r="I4" i="3"/>
  <c r="K4" i="3" s="1"/>
  <c r="L16" i="4"/>
  <c r="M16" i="4" s="1"/>
  <c r="N16" i="4" s="1"/>
  <c r="L10" i="4"/>
  <c r="M10" i="4" s="1"/>
  <c r="N10" i="4" s="1"/>
  <c r="L4" i="4"/>
  <c r="M4" i="4" s="1"/>
  <c r="N4" i="4" s="1"/>
  <c r="L15" i="5"/>
  <c r="N15" i="5" s="1"/>
  <c r="L11" i="5"/>
  <c r="M11" i="5" s="1"/>
  <c r="N11" i="5" s="1"/>
  <c r="L7" i="5"/>
  <c r="M7" i="5" s="1"/>
  <c r="N7" i="5" s="1"/>
  <c r="C4" i="3"/>
  <c r="E4" i="3" s="1"/>
  <c r="L6" i="3"/>
  <c r="M6" i="3" s="1"/>
  <c r="N6" i="3" s="1"/>
  <c r="L14" i="4"/>
  <c r="M14" i="4" s="1"/>
  <c r="N14" i="4" s="1"/>
  <c r="L8" i="4"/>
  <c r="M8" i="4" s="1"/>
  <c r="N8" i="4" s="1"/>
  <c r="L3" i="4"/>
  <c r="N3" i="4" s="1"/>
  <c r="L14" i="5"/>
  <c r="M14" i="5" s="1"/>
  <c r="N14" i="5" s="1"/>
  <c r="L10" i="5"/>
  <c r="M10" i="5" s="1"/>
  <c r="N10" i="5" s="1"/>
  <c r="L6" i="5"/>
  <c r="M6" i="5" s="1"/>
  <c r="N6" i="5" s="1"/>
  <c r="L15" i="4"/>
  <c r="N15" i="4" s="1"/>
  <c r="L5" i="5"/>
  <c r="N5" i="5" s="1"/>
  <c r="L4" i="5"/>
  <c r="M4" i="5" s="1"/>
  <c r="N4" i="5" s="1"/>
  <c r="L3" i="5"/>
  <c r="N3" i="5" s="1"/>
  <c r="C7" i="3"/>
  <c r="E7" i="3" s="1"/>
  <c r="C3" i="3"/>
  <c r="E3" i="3" s="1"/>
  <c r="F5" i="3"/>
  <c r="H5" i="3" s="1"/>
  <c r="I7" i="3"/>
  <c r="K7" i="3" s="1"/>
  <c r="I3" i="3"/>
  <c r="K3" i="3" s="1"/>
  <c r="L5" i="3"/>
  <c r="M5" i="3" s="1"/>
  <c r="N5" i="3" s="1"/>
  <c r="F2" i="4"/>
  <c r="H2" i="4" s="1"/>
  <c r="F2" i="5"/>
  <c r="H2" i="5" s="1"/>
  <c r="I17" i="4"/>
  <c r="I16" i="4"/>
  <c r="K16" i="4" s="1"/>
  <c r="I15" i="4"/>
  <c r="K15" i="4" s="1"/>
  <c r="I14" i="4"/>
  <c r="K14" i="4" s="1"/>
  <c r="I13" i="4"/>
  <c r="K13" i="4" s="1"/>
  <c r="I12" i="4"/>
  <c r="K12" i="4" s="1"/>
  <c r="I11" i="4"/>
  <c r="K11" i="4" s="1"/>
  <c r="I10" i="4"/>
  <c r="K10" i="4" s="1"/>
  <c r="I9" i="4"/>
  <c r="K9" i="4" s="1"/>
  <c r="I8" i="4"/>
  <c r="K8" i="4" s="1"/>
  <c r="I7" i="4"/>
  <c r="K7" i="4" s="1"/>
  <c r="I6" i="4"/>
  <c r="J6" i="4" s="1"/>
  <c r="K6" i="4" s="1"/>
  <c r="I5" i="4"/>
  <c r="K5" i="4" s="1"/>
  <c r="I4" i="4"/>
  <c r="K4" i="4" s="1"/>
  <c r="I3" i="4"/>
  <c r="K3" i="4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0" i="5"/>
  <c r="K10" i="5" s="1"/>
  <c r="I9" i="5"/>
  <c r="K9" i="5" s="1"/>
  <c r="I8" i="5"/>
  <c r="K8" i="5" s="1"/>
  <c r="I7" i="5"/>
  <c r="K7" i="5" s="1"/>
  <c r="I6" i="5"/>
  <c r="K6" i="5" s="1"/>
  <c r="I5" i="5"/>
  <c r="K5" i="5" s="1"/>
  <c r="I4" i="5"/>
  <c r="K4" i="5" s="1"/>
  <c r="I3" i="5"/>
  <c r="K3" i="5" s="1"/>
  <c r="L12" i="4"/>
  <c r="M12" i="4" s="1"/>
  <c r="N12" i="4" s="1"/>
  <c r="L6" i="4"/>
  <c r="M6" i="4" s="1"/>
  <c r="N6" i="4" s="1"/>
  <c r="C6" i="3"/>
  <c r="E6" i="3" s="1"/>
  <c r="F8" i="3"/>
  <c r="H8" i="3" s="1"/>
  <c r="F4" i="3"/>
  <c r="H4" i="3" s="1"/>
  <c r="I2" i="4"/>
  <c r="K2" i="4" s="1"/>
  <c r="I2" i="5"/>
  <c r="K2" i="5" s="1"/>
  <c r="F17" i="4"/>
  <c r="H17" i="4" s="1"/>
  <c r="F16" i="4"/>
  <c r="H16" i="4" s="1"/>
  <c r="F15" i="4"/>
  <c r="H15" i="4" s="1"/>
  <c r="F14" i="4"/>
  <c r="G14" i="4" s="1"/>
  <c r="H14" i="4" s="1"/>
  <c r="F13" i="4"/>
  <c r="H13" i="4" s="1"/>
  <c r="F12" i="4"/>
  <c r="H12" i="4" s="1"/>
  <c r="F11" i="4"/>
  <c r="H11" i="4" s="1"/>
  <c r="F10" i="4"/>
  <c r="F9" i="4"/>
  <c r="H9" i="4" s="1"/>
  <c r="F8" i="4"/>
  <c r="H8" i="4" s="1"/>
  <c r="F7" i="4"/>
  <c r="H7" i="4" s="1"/>
  <c r="F6" i="4"/>
  <c r="H6" i="4" s="1"/>
  <c r="F5" i="4"/>
  <c r="H5" i="4" s="1"/>
  <c r="F4" i="4"/>
  <c r="H4" i="4" s="1"/>
  <c r="F3" i="4"/>
  <c r="H3" i="4" s="1"/>
  <c r="F17" i="5"/>
  <c r="G17" i="5" s="1"/>
  <c r="H17" i="5" s="1"/>
  <c r="F16" i="5"/>
  <c r="H16" i="5" s="1"/>
  <c r="F15" i="5"/>
  <c r="H15" i="5" s="1"/>
  <c r="F14" i="5"/>
  <c r="G14" i="5" s="1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s="1"/>
  <c r="F7" i="5"/>
  <c r="H7" i="5" s="1"/>
  <c r="F6" i="5"/>
  <c r="H6" i="5" s="1"/>
  <c r="F5" i="5"/>
  <c r="H5" i="5" s="1"/>
  <c r="F4" i="5"/>
  <c r="H4" i="5" s="1"/>
  <c r="F3" i="5"/>
  <c r="H3" i="5" s="1"/>
  <c r="C2" i="5"/>
  <c r="E2" i="5" s="1"/>
  <c r="E20" i="5" s="1"/>
  <c r="L9" i="4"/>
  <c r="M9" i="4" s="1"/>
  <c r="N9" i="4" s="1"/>
  <c r="C5" i="3"/>
  <c r="E5" i="3" s="1"/>
  <c r="F7" i="3"/>
  <c r="H7" i="3" s="1"/>
  <c r="F3" i="3"/>
  <c r="H3" i="3" s="1"/>
  <c r="E20" i="4"/>
  <c r="L3" i="2"/>
  <c r="N3" i="2" s="1"/>
  <c r="L8" i="2"/>
  <c r="M8" i="2" s="1"/>
  <c r="N8" i="2" s="1"/>
  <c r="I7" i="2"/>
  <c r="K7" i="2" s="1"/>
  <c r="I6" i="2"/>
  <c r="K6" i="2" s="1"/>
  <c r="C5" i="2"/>
  <c r="E5" i="2" s="1"/>
  <c r="C4" i="2"/>
  <c r="E4" i="2" s="1"/>
  <c r="F7" i="2"/>
  <c r="H7" i="2" s="1"/>
  <c r="F6" i="2"/>
  <c r="H6" i="2" s="1"/>
  <c r="L4" i="2"/>
  <c r="M4" i="2" s="1"/>
  <c r="N4" i="2" s="1"/>
  <c r="I3" i="2"/>
  <c r="K3" i="2" s="1"/>
  <c r="I8" i="2"/>
  <c r="K8" i="2" s="1"/>
  <c r="C7" i="2"/>
  <c r="E7" i="2" s="1"/>
  <c r="C6" i="2"/>
  <c r="E6" i="2" s="1"/>
  <c r="F3" i="2"/>
  <c r="H3" i="2" s="1"/>
  <c r="L5" i="2"/>
  <c r="N5" i="2" s="1"/>
  <c r="F8" i="2"/>
  <c r="H8" i="2" s="1"/>
  <c r="I5" i="2"/>
  <c r="K5" i="2" s="1"/>
  <c r="I4" i="2"/>
  <c r="J4" i="2" s="1"/>
  <c r="K4" i="2" s="1"/>
  <c r="B2" i="3"/>
  <c r="A2" i="3"/>
  <c r="B2" i="2"/>
  <c r="A2" i="2"/>
  <c r="C2" i="2" s="1"/>
  <c r="K20" i="4" l="1"/>
  <c r="H20" i="4"/>
  <c r="N20" i="5"/>
  <c r="K20" i="5"/>
  <c r="N20" i="4"/>
  <c r="H20" i="5"/>
  <c r="L2" i="3"/>
  <c r="M2" i="3" s="1"/>
  <c r="N2" i="3" s="1"/>
  <c r="N11" i="3" s="1"/>
  <c r="I2" i="3"/>
  <c r="J2" i="3" s="1"/>
  <c r="K2" i="3" s="1"/>
  <c r="K11" i="3" s="1"/>
  <c r="F2" i="3"/>
  <c r="G2" i="3" s="1"/>
  <c r="H2" i="3" s="1"/>
  <c r="H11" i="3" s="1"/>
  <c r="C2" i="3"/>
  <c r="D2" i="3" s="1"/>
  <c r="E2" i="3" s="1"/>
  <c r="E11" i="3" s="1"/>
  <c r="L2" i="2"/>
  <c r="M2" i="2" s="1"/>
  <c r="N2" i="2" s="1"/>
  <c r="N11" i="2" s="1"/>
  <c r="I2" i="2"/>
  <c r="K2" i="2" s="1"/>
  <c r="K11" i="2" s="1"/>
  <c r="F2" i="2"/>
  <c r="H2" i="2" s="1"/>
  <c r="H11" i="2" s="1"/>
  <c r="E2" i="2"/>
  <c r="E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king</author>
  </authors>
  <commentList>
    <comment ref="C37" authorId="0" shapeId="0" xr:uid="{A1182DD6-4BBC-4F50-B12A-472711D6A0DD}">
      <text>
        <r>
          <rPr>
            <b/>
            <sz val="9"/>
            <color indexed="81"/>
            <rFont val="Tahoma"/>
            <charset val="1"/>
          </rPr>
          <t>john king:</t>
        </r>
        <r>
          <rPr>
            <sz val="9"/>
            <color indexed="81"/>
            <rFont val="Tahoma"/>
            <charset val="1"/>
          </rPr>
          <t xml:space="preserve">
Jamie Carey</t>
        </r>
      </text>
    </comment>
    <comment ref="H37" authorId="0" shapeId="0" xr:uid="{39F58304-7E3E-477D-868B-CBD0756A085B}">
      <text>
        <r>
          <rPr>
            <b/>
            <sz val="9"/>
            <color indexed="81"/>
            <rFont val="Tahoma"/>
            <charset val="1"/>
          </rPr>
          <t>john king:</t>
        </r>
        <r>
          <rPr>
            <sz val="9"/>
            <color indexed="81"/>
            <rFont val="Tahoma"/>
            <charset val="1"/>
          </rPr>
          <t xml:space="preserve">
George Blair</t>
        </r>
      </text>
    </comment>
    <comment ref="I46" authorId="0" shapeId="0" xr:uid="{71B7B15C-CF5C-49EE-AB74-772774EA0280}">
      <text>
        <r>
          <rPr>
            <b/>
            <sz val="9"/>
            <color indexed="81"/>
            <rFont val="Tahoma"/>
            <charset val="1"/>
          </rPr>
          <t>john king:</t>
        </r>
        <r>
          <rPr>
            <sz val="9"/>
            <color indexed="81"/>
            <rFont val="Tahoma"/>
            <charset val="1"/>
          </rPr>
          <t xml:space="preserve">
1st</t>
        </r>
      </text>
    </comment>
    <comment ref="J46" authorId="0" shapeId="0" xr:uid="{30A60F32-7CAF-4C2B-BE3D-85A4D0D03A7A}">
      <text>
        <r>
          <rPr>
            <b/>
            <sz val="9"/>
            <color indexed="81"/>
            <rFont val="Tahoma"/>
            <charset val="1"/>
          </rPr>
          <t>john king:</t>
        </r>
        <r>
          <rPr>
            <sz val="9"/>
            <color indexed="81"/>
            <rFont val="Tahoma"/>
            <charset val="1"/>
          </rPr>
          <t xml:space="preserve">
2nd</t>
        </r>
      </text>
    </comment>
    <comment ref="K46" authorId="0" shapeId="0" xr:uid="{A386B153-43A2-4F48-9D1E-ADBCCE32C0A6}">
      <text>
        <r>
          <rPr>
            <b/>
            <sz val="9"/>
            <color indexed="81"/>
            <rFont val="Tahoma"/>
            <charset val="1"/>
          </rPr>
          <t>john king:</t>
        </r>
        <r>
          <rPr>
            <sz val="9"/>
            <color indexed="81"/>
            <rFont val="Tahoma"/>
            <charset val="1"/>
          </rPr>
          <t xml:space="preserve">
3rd</t>
        </r>
      </text>
    </comment>
    <comment ref="I47" authorId="0" shapeId="0" xr:uid="{0FCE7151-AB29-4F8E-85FA-E4312AF62F0E}">
      <text>
        <r>
          <rPr>
            <b/>
            <sz val="9"/>
            <color indexed="81"/>
            <rFont val="Tahoma"/>
            <charset val="1"/>
          </rPr>
          <t>john king:</t>
        </r>
        <r>
          <rPr>
            <sz val="9"/>
            <color indexed="81"/>
            <rFont val="Tahoma"/>
            <charset val="1"/>
          </rPr>
          <t xml:space="preserve">
1st</t>
        </r>
      </text>
    </comment>
    <comment ref="J47" authorId="0" shapeId="0" xr:uid="{2336BD3B-00EF-4844-B57F-7FE3A90BDA21}">
      <text>
        <r>
          <rPr>
            <b/>
            <sz val="9"/>
            <color indexed="81"/>
            <rFont val="Tahoma"/>
            <charset val="1"/>
          </rPr>
          <t>john king:</t>
        </r>
        <r>
          <rPr>
            <sz val="9"/>
            <color indexed="81"/>
            <rFont val="Tahoma"/>
            <charset val="1"/>
          </rPr>
          <t xml:space="preserve">
2nd</t>
        </r>
      </text>
    </comment>
    <comment ref="K47" authorId="0" shapeId="0" xr:uid="{423B9720-9FFF-46BD-9188-88DB25A6493C}">
      <text>
        <r>
          <rPr>
            <b/>
            <sz val="9"/>
            <color indexed="81"/>
            <rFont val="Tahoma"/>
            <charset val="1"/>
          </rPr>
          <t>john king:</t>
        </r>
        <r>
          <rPr>
            <sz val="9"/>
            <color indexed="81"/>
            <rFont val="Tahoma"/>
            <charset val="1"/>
          </rPr>
          <t xml:space="preserve">
3rd</t>
        </r>
      </text>
    </comment>
  </commentList>
</comments>
</file>

<file path=xl/sharedStrings.xml><?xml version="1.0" encoding="utf-8"?>
<sst xmlns="http://schemas.openxmlformats.org/spreadsheetml/2006/main" count="1033" uniqueCount="371">
  <si>
    <t>Ladies Open 200m Freestyle</t>
  </si>
  <si>
    <t>Mens Open 200m Freestyle</t>
  </si>
  <si>
    <t>Girls 11/under 4x25m Medley Relay</t>
  </si>
  <si>
    <t>Boys 11/under 4x25m Medley Relay</t>
  </si>
  <si>
    <t>Girls 13/under 4x25m Medley Relay</t>
  </si>
  <si>
    <t>Boys 13/under 4x25m Medley Relay</t>
  </si>
  <si>
    <t>Girls 15/under 4x50m Medley Relay</t>
  </si>
  <si>
    <t>Boys 15/under 4x50m Medley Relay</t>
  </si>
  <si>
    <t>Ladies 4x50m Medley Relay</t>
  </si>
  <si>
    <t>Mens 4x50m Medley Relay</t>
  </si>
  <si>
    <t>Girls 10/11 50m Freestyle</t>
  </si>
  <si>
    <t>Boys 10/11 50m Freestyle</t>
  </si>
  <si>
    <t>Girls 12/13 100m Backstroke</t>
  </si>
  <si>
    <t>Boys 12/13 100m Backstroke</t>
  </si>
  <si>
    <t>Girls 14/15 100m Breaststroke</t>
  </si>
  <si>
    <t>Boys 14/15 100m Breaststroke</t>
  </si>
  <si>
    <t>Ladies 100m Butterfly</t>
  </si>
  <si>
    <t>Mens 100m Butterfly</t>
  </si>
  <si>
    <t>Girls Handicap Freestyle Relay - Heats</t>
  </si>
  <si>
    <t>Boys Handicap Freestyle Relay - Heats</t>
  </si>
  <si>
    <t>Girls 10/11 50m Backstroke</t>
  </si>
  <si>
    <t>Boys 10/11 50m Backstroke</t>
  </si>
  <si>
    <t>Girls 12/13 100m Breaststroke</t>
  </si>
  <si>
    <t>Boys 12/13 100m Breaststroke</t>
  </si>
  <si>
    <t>Girls 14/15 100m Butterfly</t>
  </si>
  <si>
    <t>Boys 14/15 100m Butterfly</t>
  </si>
  <si>
    <t>Ladies 100m Freestyle</t>
  </si>
  <si>
    <t>Mens 100m Freestyle</t>
  </si>
  <si>
    <t>Girls 10/11 50m Breaststroke</t>
  </si>
  <si>
    <t>Boys 10/11 50m Breaststroke</t>
  </si>
  <si>
    <t>Girls 12/13 100m Butterfly</t>
  </si>
  <si>
    <t>Boys 12/13 100m Butterfly</t>
  </si>
  <si>
    <t>Girls 14/15 100m Freestyle</t>
  </si>
  <si>
    <t>Boys 14/15 100m Freestyle</t>
  </si>
  <si>
    <t>Ladies 100m Backstroke</t>
  </si>
  <si>
    <t>Mens 100m Backstroke</t>
  </si>
  <si>
    <t>Girls 10/11 50m Butterfly</t>
  </si>
  <si>
    <t>Boys 10/11 50m Butterfly</t>
  </si>
  <si>
    <t>Girls 12/13 100m Freestyle</t>
  </si>
  <si>
    <t>Boys 12/13 100m Freestyle</t>
  </si>
  <si>
    <t>Girls 14/15 100m Backstroke</t>
  </si>
  <si>
    <t>Boys 14/15 100m Backstroke</t>
  </si>
  <si>
    <t>Ladies 100m Breaststroke</t>
  </si>
  <si>
    <t>Mens 100m Breaststroke</t>
  </si>
  <si>
    <t>Girls Handicap Freestyle Relay – Final</t>
  </si>
  <si>
    <t>Boys Handicap Freestyle Relay – Final</t>
  </si>
  <si>
    <t>Girls 6x25m Squadron Freestyle Relay</t>
  </si>
  <si>
    <t>Boys 6x25m Squadron Freestyle Relay</t>
  </si>
  <si>
    <t>Ladies 4x50m Freestyle Relay</t>
  </si>
  <si>
    <t>Mens 4x50m Freestyle Relay</t>
  </si>
  <si>
    <t>Event Name</t>
  </si>
  <si>
    <t>Event Number</t>
  </si>
  <si>
    <t>Team D</t>
  </si>
  <si>
    <t>Position</t>
  </si>
  <si>
    <t>Points</t>
  </si>
  <si>
    <t>Final Positions</t>
  </si>
  <si>
    <t>MAIS</t>
  </si>
  <si>
    <t>BFDS</t>
  </si>
  <si>
    <t>LARS</t>
  </si>
  <si>
    <t>MAIS W</t>
  </si>
  <si>
    <t>Maid A</t>
  </si>
  <si>
    <t>Beach A</t>
  </si>
  <si>
    <t>Beach B</t>
  </si>
  <si>
    <t>Maid B</t>
  </si>
  <si>
    <t>Session - 1</t>
  </si>
  <si>
    <t>Medway Park</t>
  </si>
  <si>
    <t xml:space="preserve">EVENT 1 Womens Open 200m Freestyle         </t>
  </si>
  <si>
    <t>Full Results</t>
  </si>
  <si>
    <t>Place</t>
  </si>
  <si>
    <t>Name</t>
  </si>
  <si>
    <t>YoB</t>
  </si>
  <si>
    <t>Club</t>
  </si>
  <si>
    <t>Time</t>
  </si>
  <si>
    <t>Lauren Braddon</t>
  </si>
  <si>
    <t>Maidstone</t>
  </si>
  <si>
    <t xml:space="preserve"> 2:07.23</t>
  </si>
  <si>
    <t>Callie-Ann Warrington</t>
  </si>
  <si>
    <t>Beachfield</t>
  </si>
  <si>
    <t xml:space="preserve"> 2:07.37</t>
  </si>
  <si>
    <t>Esther Gray</t>
  </si>
  <si>
    <t xml:space="preserve"> 2:24.19</t>
  </si>
  <si>
    <t>Laila Mathurin</t>
  </si>
  <si>
    <t>Larkfield</t>
  </si>
  <si>
    <t xml:space="preserve"> 2:24.39</t>
  </si>
  <si>
    <t xml:space="preserve">EVENT 2 Mens Open 200m Freestyle           </t>
  </si>
  <si>
    <t>Brandon Harris</t>
  </si>
  <si>
    <t xml:space="preserve"> 1:59.33</t>
  </si>
  <si>
    <t>Oliver Tritton</t>
  </si>
  <si>
    <t xml:space="preserve"> 2:11.21</t>
  </si>
  <si>
    <t>Milo Strachan</t>
  </si>
  <si>
    <t xml:space="preserve"> 2:21.17</t>
  </si>
  <si>
    <t>Jack Eichler-Gregory</t>
  </si>
  <si>
    <t xml:space="preserve"> 2:21.83</t>
  </si>
  <si>
    <t xml:space="preserve">EVENT 3 Womens MC 100m Medley Team         </t>
  </si>
  <si>
    <t>A.G</t>
  </si>
  <si>
    <t>Maidstone SC   B</t>
  </si>
  <si>
    <t xml:space="preserve"> 1:12.72</t>
  </si>
  <si>
    <t>Maidstone SC W</t>
  </si>
  <si>
    <t xml:space="preserve"> 1:12.85</t>
  </si>
  <si>
    <t>Larkfield SC</t>
  </si>
  <si>
    <t xml:space="preserve"> 1:17.02</t>
  </si>
  <si>
    <t>Beachfield Swimming Sq</t>
  </si>
  <si>
    <t xml:space="preserve"> 1:19.91</t>
  </si>
  <si>
    <t xml:space="preserve">EVENT 4 Mens MC 100m Medley Team           </t>
  </si>
  <si>
    <t>Maidstone SC B</t>
  </si>
  <si>
    <t xml:space="preserve"> 1:17.38</t>
  </si>
  <si>
    <t xml:space="preserve"> 1:20.86</t>
  </si>
  <si>
    <t xml:space="preserve"> 1:24.37</t>
  </si>
  <si>
    <t xml:space="preserve"> </t>
  </si>
  <si>
    <t>DNC</t>
  </si>
  <si>
    <t>EVENT 5 Womens MC 13 /Under 100m Medley Tea</t>
  </si>
  <si>
    <t xml:space="preserve"> 1:01.83</t>
  </si>
  <si>
    <t xml:space="preserve"> 1:10.19</t>
  </si>
  <si>
    <t xml:space="preserve"> 1:12.25</t>
  </si>
  <si>
    <t xml:space="preserve"> 1:12.52</t>
  </si>
  <si>
    <t xml:space="preserve">EVENT 6 Mens MC 13 /Under 100m Medley Team </t>
  </si>
  <si>
    <t xml:space="preserve"> 1:04.90</t>
  </si>
  <si>
    <t xml:space="preserve"> 1:09.49</t>
  </si>
  <si>
    <t xml:space="preserve"> 1:11.60</t>
  </si>
  <si>
    <t xml:space="preserve"> 1:17.56</t>
  </si>
  <si>
    <t>EVENT 7 Womens MC 15 /Under 200m Medley Tea</t>
  </si>
  <si>
    <t xml:space="preserve"> 2:14.90</t>
  </si>
  <si>
    <t xml:space="preserve"> 2:19.40</t>
  </si>
  <si>
    <t xml:space="preserve"> 2:19.44</t>
  </si>
  <si>
    <t xml:space="preserve">EVENT 8 Mens MC 15 /Under 200m Medley Team </t>
  </si>
  <si>
    <t xml:space="preserve"> 2:02.24</t>
  </si>
  <si>
    <t xml:space="preserve"> 2:03.37</t>
  </si>
  <si>
    <t xml:space="preserve"> 2:06.27</t>
  </si>
  <si>
    <t xml:space="preserve"> 2:22.97</t>
  </si>
  <si>
    <t xml:space="preserve">EVENT 9 Womens Open 200m Medley Team       </t>
  </si>
  <si>
    <t xml:space="preserve"> 2:06.68</t>
  </si>
  <si>
    <t xml:space="preserve"> 2:08.44</t>
  </si>
  <si>
    <t xml:space="preserve"> 2:25.48</t>
  </si>
  <si>
    <t xml:space="preserve"> 2:32.34</t>
  </si>
  <si>
    <t xml:space="preserve">EVENT 10 Mens Open 200m Medley Team         </t>
  </si>
  <si>
    <t xml:space="preserve"> 1:55.92</t>
  </si>
  <si>
    <t xml:space="preserve"> 2:00.98</t>
  </si>
  <si>
    <t xml:space="preserve"> 2:11.20</t>
  </si>
  <si>
    <t xml:space="preserve"> 2:11.73</t>
  </si>
  <si>
    <t xml:space="preserve">EVENT 11 Girls 10/11 Yrs 50m Freestyle      </t>
  </si>
  <si>
    <t>Isla Healy</t>
  </si>
  <si>
    <t>Hazel Child</t>
  </si>
  <si>
    <t>Willow Kienlen</t>
  </si>
  <si>
    <t>Briony Young</t>
  </si>
  <si>
    <t xml:space="preserve">EVENT 12 Boys 10/11 Yrs 50m Freestyle       </t>
  </si>
  <si>
    <t>Matthew Hein</t>
  </si>
  <si>
    <t>Harry Baster</t>
  </si>
  <si>
    <t>Ethan Boughton-Reynold</t>
  </si>
  <si>
    <t>Jack Marsh</t>
  </si>
  <si>
    <t xml:space="preserve">EVENT 13 Girls 12/13 Yrs 100m Backstroke    </t>
  </si>
  <si>
    <t>Amy Conner</t>
  </si>
  <si>
    <t xml:space="preserve"> 1:12.31</t>
  </si>
  <si>
    <t>Lyanna Gore</t>
  </si>
  <si>
    <t xml:space="preserve"> 1:17.16</t>
  </si>
  <si>
    <t>Phoebe Kirkby</t>
  </si>
  <si>
    <t xml:space="preserve"> 1:17.74</t>
  </si>
  <si>
    <t>Ruby Humphreys</t>
  </si>
  <si>
    <t xml:space="preserve"> 1:24.25</t>
  </si>
  <si>
    <t xml:space="preserve">EVENT 14 Boys 12/13 Yrs 100m Backstroke     </t>
  </si>
  <si>
    <t>Joshua Prendergast</t>
  </si>
  <si>
    <t xml:space="preserve"> 1:07.44</t>
  </si>
  <si>
    <t>Charles Stanley</t>
  </si>
  <si>
    <t xml:space="preserve"> 1:16.29</t>
  </si>
  <si>
    <t>James Ellaway</t>
  </si>
  <si>
    <t xml:space="preserve"> 1:27.89</t>
  </si>
  <si>
    <t>Jack Brown</t>
  </si>
  <si>
    <t>DQ T  2L</t>
  </si>
  <si>
    <t xml:space="preserve">EVENT 15 Girls 14/15 Yrs 100m Breaststroke  </t>
  </si>
  <si>
    <t>Holly Geake</t>
  </si>
  <si>
    <t xml:space="preserve"> 1:18.87</t>
  </si>
  <si>
    <t>Harriet Hughes</t>
  </si>
  <si>
    <t xml:space="preserve"> 1:25.84</t>
  </si>
  <si>
    <t>Charlotte Carr</t>
  </si>
  <si>
    <t xml:space="preserve"> 1:33.56</t>
  </si>
  <si>
    <t>Jasmin Perryman</t>
  </si>
  <si>
    <t xml:space="preserve"> 1:37.07</t>
  </si>
  <si>
    <t>Erin Nisbet</t>
  </si>
  <si>
    <t xml:space="preserve">EVENT 16 Boys 14/15 Yrs 100m Breaststroke   </t>
  </si>
  <si>
    <t>Matt Burrows</t>
  </si>
  <si>
    <t xml:space="preserve"> 1:10.52</t>
  </si>
  <si>
    <t>Toby Henbest</t>
  </si>
  <si>
    <t xml:space="preserve"> 1:15.49</t>
  </si>
  <si>
    <t>Andrew Gore</t>
  </si>
  <si>
    <t xml:space="preserve"> 1:21.27</t>
  </si>
  <si>
    <t>Jacob Kingsford</t>
  </si>
  <si>
    <t xml:space="preserve"> 1:33.09</t>
  </si>
  <si>
    <t xml:space="preserve">EVENT 17 Womens Open 100m Butterfly         </t>
  </si>
  <si>
    <t xml:space="preserve"> 1:03.10</t>
  </si>
  <si>
    <t xml:space="preserve"> 1:10.45</t>
  </si>
  <si>
    <t xml:space="preserve"> 1:17.81</t>
  </si>
  <si>
    <t>Hannah Knight</t>
  </si>
  <si>
    <t xml:space="preserve"> 1:22.42</t>
  </si>
  <si>
    <t xml:space="preserve">EVENT 18 Mens Open 100m Butterfly           </t>
  </si>
  <si>
    <t xml:space="preserve"> 1:00.54</t>
  </si>
  <si>
    <t xml:space="preserve"> 1:02.97</t>
  </si>
  <si>
    <t>George Blair</t>
  </si>
  <si>
    <t xml:space="preserve"> 1:11.82</t>
  </si>
  <si>
    <t>Oscar Silverland-Bisho</t>
  </si>
  <si>
    <t>DQ T  3L</t>
  </si>
  <si>
    <t xml:space="preserve">EVENT 19 Womens Open 100m Freestyle Team    </t>
  </si>
  <si>
    <t>DNA</t>
  </si>
  <si>
    <t>Partial Results - DNA indicates No arrival time - Fastest heats swimmer/Straight Final/Open Water yet to finish</t>
  </si>
  <si>
    <t xml:space="preserve">EVENT 21 Girls 10/11 Yrs 50m Backstroke     </t>
  </si>
  <si>
    <t>Chloe-Ann Naylor</t>
  </si>
  <si>
    <t>Anna Hein</t>
  </si>
  <si>
    <t>Tabitha Bonner</t>
  </si>
  <si>
    <t xml:space="preserve">EVENT 22 Boys 10/11 Yrs 50m Backstroke      </t>
  </si>
  <si>
    <t>Daniel Harding</t>
  </si>
  <si>
    <t>Luke Outram</t>
  </si>
  <si>
    <t>Charlie Page</t>
  </si>
  <si>
    <t xml:space="preserve">EVENT 23 Girls 12/13 Yrs 100m Breaststroke  </t>
  </si>
  <si>
    <t>Caitlin Calverley</t>
  </si>
  <si>
    <t xml:space="preserve"> 1:24.23</t>
  </si>
  <si>
    <t>Ella Redford</t>
  </si>
  <si>
    <t xml:space="preserve"> 1:32.01</t>
  </si>
  <si>
    <t>Lilly-Rose Burke</t>
  </si>
  <si>
    <t xml:space="preserve"> 1:38.58</t>
  </si>
  <si>
    <t>Anezka Eichler-Gregory</t>
  </si>
  <si>
    <t xml:space="preserve"> 1:43.18</t>
  </si>
  <si>
    <t>EVENT 24 Mens MC 12/13 Yrs 100m Breaststroke</t>
  </si>
  <si>
    <t>Max Beavington</t>
  </si>
  <si>
    <t xml:space="preserve"> 1:30.87</t>
  </si>
  <si>
    <t xml:space="preserve"> 1:31.68</t>
  </si>
  <si>
    <t>Jasper Nobes</t>
  </si>
  <si>
    <t xml:space="preserve"> 1:33.86</t>
  </si>
  <si>
    <t>Joshua Peaper</t>
  </si>
  <si>
    <t xml:space="preserve"> 1:40.01</t>
  </si>
  <si>
    <t xml:space="preserve">EVENT 25 Girls 14/15 Yrs 100m Butterfly     </t>
  </si>
  <si>
    <t xml:space="preserve"> 1:09.71</t>
  </si>
  <si>
    <t>Rebecca Phillips</t>
  </si>
  <si>
    <t xml:space="preserve"> 1:15.72</t>
  </si>
  <si>
    <t xml:space="preserve"> 1:16.27</t>
  </si>
  <si>
    <t xml:space="preserve">EVENT 26 Boys 14/15 Yrs 100m Butterfly      </t>
  </si>
  <si>
    <t>Joshua Baar</t>
  </si>
  <si>
    <t xml:space="preserve"> 1:06.99</t>
  </si>
  <si>
    <t xml:space="preserve"> 1:10.20</t>
  </si>
  <si>
    <t>Dominic Traube</t>
  </si>
  <si>
    <t xml:space="preserve"> 1:11.94</t>
  </si>
  <si>
    <t>David Ghailani</t>
  </si>
  <si>
    <t xml:space="preserve"> 1:21.87</t>
  </si>
  <si>
    <t xml:space="preserve">EVENT 27 Womens Open 100m Freestyle         </t>
  </si>
  <si>
    <t>Hope Paice</t>
  </si>
  <si>
    <t xml:space="preserve"> 1:01.55</t>
  </si>
  <si>
    <t>Jessica Brown</t>
  </si>
  <si>
    <t xml:space="preserve"> 1:10.09</t>
  </si>
  <si>
    <t>Khiara Hewetson</t>
  </si>
  <si>
    <t xml:space="preserve"> 1:14.16</t>
  </si>
  <si>
    <t xml:space="preserve">EVENT 28 Mens Open 100m Freestyle           </t>
  </si>
  <si>
    <t>Oliver Durrant</t>
  </si>
  <si>
    <t>Toby Hardy</t>
  </si>
  <si>
    <t xml:space="preserve"> 1:01.94</t>
  </si>
  <si>
    <t>George Clarke</t>
  </si>
  <si>
    <t xml:space="preserve"> 1:04.83</t>
  </si>
  <si>
    <t xml:space="preserve">EVENT 29 Girls 10/11 Yrs 50m Breaststroke   </t>
  </si>
  <si>
    <t>Kara Redford</t>
  </si>
  <si>
    <t>Amelia James</t>
  </si>
  <si>
    <t xml:space="preserve">EVENT 30 Boys 10/11 Yrs 50m Breaststroke    </t>
  </si>
  <si>
    <t>Samuel Bennett</t>
  </si>
  <si>
    <t>Lucas Hayes</t>
  </si>
  <si>
    <t xml:space="preserve"> 1:00.31</t>
  </si>
  <si>
    <t xml:space="preserve">EVENT 31 Girls 12/13 Yrs 100m Butterfly     </t>
  </si>
  <si>
    <t>Abbie Outram</t>
  </si>
  <si>
    <t xml:space="preserve"> 1:10.93</t>
  </si>
  <si>
    <t xml:space="preserve"> 1:21.55</t>
  </si>
  <si>
    <t>Caitlin Bell</t>
  </si>
  <si>
    <t xml:space="preserve"> 1:23.98</t>
  </si>
  <si>
    <t>Jyosna Rai</t>
  </si>
  <si>
    <t xml:space="preserve"> 1:26.72</t>
  </si>
  <si>
    <t>Hannah Shibli</t>
  </si>
  <si>
    <t xml:space="preserve">EVENT 32 Boys 12/13 Yrs 100m Butterfly      </t>
  </si>
  <si>
    <t>Evan Norris</t>
  </si>
  <si>
    <t xml:space="preserve"> 1:11.24</t>
  </si>
  <si>
    <t>Marcus Richards</t>
  </si>
  <si>
    <t xml:space="preserve"> 1:25.87</t>
  </si>
  <si>
    <t>Rudy Strachan</t>
  </si>
  <si>
    <t xml:space="preserve"> 1:35.84</t>
  </si>
  <si>
    <t xml:space="preserve">EVENT 33 Girls 14/15 Yrs 100m Freestyle     </t>
  </si>
  <si>
    <t>Daisy Allistone</t>
  </si>
  <si>
    <t xml:space="preserve"> 1:02.93</t>
  </si>
  <si>
    <t>Lily Durnford</t>
  </si>
  <si>
    <t xml:space="preserve"> 1:03.62</t>
  </si>
  <si>
    <t>Mia Cotton</t>
  </si>
  <si>
    <t xml:space="preserve"> 1:08.25</t>
  </si>
  <si>
    <t xml:space="preserve"> 1:14.86</t>
  </si>
  <si>
    <t xml:space="preserve">EVENT 34 Boys 14/15 Yrs 100m Freestyle      </t>
  </si>
  <si>
    <t>Oliver Isaacs</t>
  </si>
  <si>
    <t>Adam Broomfield</t>
  </si>
  <si>
    <t>Finley Courtier</t>
  </si>
  <si>
    <t xml:space="preserve"> 1:04.67</t>
  </si>
  <si>
    <t xml:space="preserve"> 1:08.16</t>
  </si>
  <si>
    <t xml:space="preserve">EVENT 35 Womens Open 100m Backstroke        </t>
  </si>
  <si>
    <t>Caitlin Ebbage</t>
  </si>
  <si>
    <t xml:space="preserve"> 1:03.54</t>
  </si>
  <si>
    <t xml:space="preserve"> 1:04.69</t>
  </si>
  <si>
    <t xml:space="preserve"> 1:15.68</t>
  </si>
  <si>
    <t>Jessica Bonner</t>
  </si>
  <si>
    <t xml:space="preserve"> 1:16.91</t>
  </si>
  <si>
    <t xml:space="preserve">EVENT 36 Mens Open 100m Backstroke          </t>
  </si>
  <si>
    <t xml:space="preserve"> 1:02.81</t>
  </si>
  <si>
    <t xml:space="preserve"> 1:05.27</t>
  </si>
  <si>
    <t>Jamie Carey</t>
  </si>
  <si>
    <t xml:space="preserve"> 1:06.12</t>
  </si>
  <si>
    <t xml:space="preserve"> 1:10.66</t>
  </si>
  <si>
    <t xml:space="preserve">EVENT 37 Girls 10/11 Yrs 50m Butterfly      </t>
  </si>
  <si>
    <t>Sophie Carr</t>
  </si>
  <si>
    <t>Seren Lloyd-Jones</t>
  </si>
  <si>
    <t>Emily Fraser</t>
  </si>
  <si>
    <t>DQ T  1L</t>
  </si>
  <si>
    <t xml:space="preserve">EVENT 38 Boys 10/11 Yrs 50m Butterfly       </t>
  </si>
  <si>
    <t>Ben Hardy</t>
  </si>
  <si>
    <t>DQ SL  2L</t>
  </si>
  <si>
    <t>Joseph Sloan</t>
  </si>
  <si>
    <t xml:space="preserve">EVENT 39 Girls 12/13 Yrs 100m Freestyle     </t>
  </si>
  <si>
    <t xml:space="preserve"> 1:05.11</t>
  </si>
  <si>
    <t xml:space="preserve"> 1:09.69</t>
  </si>
  <si>
    <t xml:space="preserve"> 1:09.82</t>
  </si>
  <si>
    <t>Hannah Metelerkamp</t>
  </si>
  <si>
    <t xml:space="preserve"> 1:15.61</t>
  </si>
  <si>
    <t xml:space="preserve">EVENT 40 Boys 12/13 Yrs 100m Freestyle      </t>
  </si>
  <si>
    <t xml:space="preserve"> 1:03.11</t>
  </si>
  <si>
    <t xml:space="preserve"> 1:07.23</t>
  </si>
  <si>
    <t xml:space="preserve"> 1:08.86</t>
  </si>
  <si>
    <t>Angel Villanueva</t>
  </si>
  <si>
    <t xml:space="preserve"> 1:21.30</t>
  </si>
  <si>
    <t xml:space="preserve">EVENT 41 Girls 14/15 Yrs 100m Backstroke    </t>
  </si>
  <si>
    <t xml:space="preserve"> 1:05.03</t>
  </si>
  <si>
    <t xml:space="preserve"> 1:12.51</t>
  </si>
  <si>
    <t xml:space="preserve"> 1:18.02</t>
  </si>
  <si>
    <t xml:space="preserve"> 1:24.74</t>
  </si>
  <si>
    <t xml:space="preserve">EVENT 42 Boys 14/15 Yrs 100m Backstroke     </t>
  </si>
  <si>
    <t xml:space="preserve"> 1:06.29</t>
  </si>
  <si>
    <t xml:space="preserve"> 1:09.09</t>
  </si>
  <si>
    <t>George Baster</t>
  </si>
  <si>
    <t xml:space="preserve"> 1:10.26</t>
  </si>
  <si>
    <t>Andrei Mirt</t>
  </si>
  <si>
    <t xml:space="preserve"> 1:15.53</t>
  </si>
  <si>
    <t xml:space="preserve">EVENT 43 Womens Open 100m Breaststroke      </t>
  </si>
  <si>
    <t xml:space="preserve"> 1:20.37</t>
  </si>
  <si>
    <t xml:space="preserve"> 1:23.70</t>
  </si>
  <si>
    <t xml:space="preserve"> 1:30.02</t>
  </si>
  <si>
    <t>Charlotte Courtier</t>
  </si>
  <si>
    <t xml:space="preserve"> 1:40.53</t>
  </si>
  <si>
    <t xml:space="preserve">EVENT 44 Mens Open 100m Breaststroke        </t>
  </si>
  <si>
    <t xml:space="preserve"> 1:10.37</t>
  </si>
  <si>
    <t xml:space="preserve"> 1:10.55</t>
  </si>
  <si>
    <t>James Mansfield</t>
  </si>
  <si>
    <t xml:space="preserve"> 1:22.63</t>
  </si>
  <si>
    <t xml:space="preserve">DQ ST     </t>
  </si>
  <si>
    <t xml:space="preserve">EVENT 45 Womens Open 100m Freestyle Team    </t>
  </si>
  <si>
    <t xml:space="preserve">EVENT 46 Mens Open 100m Freestyle Team      </t>
  </si>
  <si>
    <t xml:space="preserve">EVENT 47 Womens Open 150m Freestyle Team    </t>
  </si>
  <si>
    <t xml:space="preserve"> 1:28.69</t>
  </si>
  <si>
    <t xml:space="preserve"> 1:32.06</t>
  </si>
  <si>
    <t xml:space="preserve"> 1:35.69</t>
  </si>
  <si>
    <t>DQ O  4L</t>
  </si>
  <si>
    <t xml:space="preserve">EVENT 48 Mens Open 150m Freestyle Team      </t>
  </si>
  <si>
    <t xml:space="preserve"> 1:28.32</t>
  </si>
  <si>
    <t xml:space="preserve"> 1:29.06</t>
  </si>
  <si>
    <t xml:space="preserve"> 1:35.25</t>
  </si>
  <si>
    <t xml:space="preserve"> 1:37.24</t>
  </si>
  <si>
    <t xml:space="preserve">EVENT 49 Womens Open 200m Freestyle Team    </t>
  </si>
  <si>
    <t xml:space="preserve"> 1:53.64</t>
  </si>
  <si>
    <t xml:space="preserve"> 1:55.76</t>
  </si>
  <si>
    <t xml:space="preserve"> 2:09.32</t>
  </si>
  <si>
    <t xml:space="preserve"> 2:14.91</t>
  </si>
  <si>
    <t xml:space="preserve">EVENT 50 Mens Open 200m Freestyle Team      </t>
  </si>
  <si>
    <t xml:space="preserve"> 1:45.27</t>
  </si>
  <si>
    <t xml:space="preserve"> 1:47.52</t>
  </si>
  <si>
    <t xml:space="preserve"> 1:56.01</t>
  </si>
  <si>
    <t xml:space="preserve"> 1:56.37</t>
  </si>
  <si>
    <t>Maidstone SC  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</si>
</sst>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D3B0-EBA7-44B7-8E70-6602E593D73B}">
  <dimension ref="A1:K51"/>
  <sheetViews>
    <sheetView tabSelected="1" topLeftCell="B1" workbookViewId="0">
      <selection activeCell="F56" sqref="F56"/>
    </sheetView>
  </sheetViews>
  <sheetFormatPr defaultRowHeight="15" x14ac:dyDescent="0.25"/>
  <cols>
    <col min="1" max="1" width="12.5703125" bestFit="1" customWidth="1"/>
    <col min="2" max="2" width="32.28515625" bestFit="1" customWidth="1"/>
    <col min="3" max="3" width="12.42578125" style="1" customWidth="1"/>
  </cols>
  <sheetData>
    <row r="1" spans="1:8" x14ac:dyDescent="0.25">
      <c r="A1" t="s">
        <v>51</v>
      </c>
      <c r="B1" t="s">
        <v>50</v>
      </c>
      <c r="C1" s="1" t="s">
        <v>56</v>
      </c>
      <c r="D1" t="s">
        <v>57</v>
      </c>
      <c r="E1" t="s">
        <v>58</v>
      </c>
      <c r="F1" t="s">
        <v>52</v>
      </c>
      <c r="H1" t="s">
        <v>59</v>
      </c>
    </row>
    <row r="2" spans="1:8" x14ac:dyDescent="0.25">
      <c r="A2">
        <v>1</v>
      </c>
      <c r="B2" t="s">
        <v>0</v>
      </c>
      <c r="C2" s="3">
        <v>20723</v>
      </c>
      <c r="D2" s="2">
        <v>20737</v>
      </c>
      <c r="E2" s="2">
        <v>22419</v>
      </c>
      <c r="F2" s="3">
        <v>999999</v>
      </c>
      <c r="H2">
        <v>22439</v>
      </c>
    </row>
    <row r="3" spans="1:8" x14ac:dyDescent="0.25">
      <c r="A3">
        <v>2</v>
      </c>
      <c r="B3" t="s">
        <v>1</v>
      </c>
      <c r="C3" s="2">
        <v>21121</v>
      </c>
      <c r="D3" s="2">
        <v>15933</v>
      </c>
      <c r="E3" s="2">
        <v>22117</v>
      </c>
      <c r="F3" s="3">
        <v>999999</v>
      </c>
      <c r="H3" s="2">
        <v>22178</v>
      </c>
    </row>
    <row r="4" spans="1:8" x14ac:dyDescent="0.25">
      <c r="A4">
        <v>3</v>
      </c>
      <c r="B4" t="s">
        <v>2</v>
      </c>
      <c r="C4" s="2">
        <v>11243</v>
      </c>
      <c r="D4" s="2">
        <v>11990</v>
      </c>
      <c r="E4" s="2">
        <v>11707</v>
      </c>
      <c r="F4" s="3">
        <v>999999</v>
      </c>
      <c r="H4" s="2">
        <v>12182</v>
      </c>
    </row>
    <row r="5" spans="1:8" x14ac:dyDescent="0.25">
      <c r="A5">
        <v>4</v>
      </c>
      <c r="B5" t="s">
        <v>3</v>
      </c>
      <c r="C5" s="2">
        <v>11738</v>
      </c>
      <c r="D5" s="2">
        <v>999999</v>
      </c>
      <c r="E5" s="2">
        <v>12086</v>
      </c>
      <c r="F5" s="3">
        <v>999999</v>
      </c>
      <c r="H5" s="2">
        <v>12434</v>
      </c>
    </row>
    <row r="6" spans="1:8" x14ac:dyDescent="0.25">
      <c r="A6">
        <v>5</v>
      </c>
      <c r="B6" t="s">
        <v>4</v>
      </c>
      <c r="C6" s="2">
        <v>10183</v>
      </c>
      <c r="D6" s="2">
        <v>11252</v>
      </c>
      <c r="E6" s="2">
        <v>11019</v>
      </c>
      <c r="F6" s="3">
        <v>999999</v>
      </c>
      <c r="H6" s="2">
        <v>11225</v>
      </c>
    </row>
    <row r="7" spans="1:8" x14ac:dyDescent="0.25">
      <c r="A7">
        <v>6</v>
      </c>
      <c r="B7" t="s">
        <v>5</v>
      </c>
      <c r="C7" s="2">
        <v>10949</v>
      </c>
      <c r="D7" s="2">
        <v>10490</v>
      </c>
      <c r="E7" s="2">
        <v>11160</v>
      </c>
      <c r="F7" s="3">
        <v>999999</v>
      </c>
      <c r="H7" s="2">
        <v>11756</v>
      </c>
    </row>
    <row r="8" spans="1:8" x14ac:dyDescent="0.25">
      <c r="A8">
        <v>7</v>
      </c>
      <c r="B8" t="s">
        <v>6</v>
      </c>
      <c r="C8" s="2">
        <v>21490</v>
      </c>
      <c r="D8" s="2">
        <v>21944</v>
      </c>
      <c r="E8" s="2">
        <v>21940</v>
      </c>
      <c r="F8" s="3">
        <v>999999</v>
      </c>
      <c r="H8" s="2">
        <v>999999</v>
      </c>
    </row>
    <row r="9" spans="1:8" x14ac:dyDescent="0.25">
      <c r="A9">
        <v>8</v>
      </c>
      <c r="B9" t="s">
        <v>7</v>
      </c>
      <c r="C9" s="2">
        <v>20224</v>
      </c>
      <c r="D9" s="2">
        <v>20337</v>
      </c>
      <c r="E9" s="2">
        <v>20627</v>
      </c>
      <c r="F9" s="3">
        <v>999999</v>
      </c>
      <c r="H9" s="2">
        <v>22297</v>
      </c>
    </row>
    <row r="10" spans="1:8" x14ac:dyDescent="0.25">
      <c r="A10">
        <v>9</v>
      </c>
      <c r="B10" t="s">
        <v>8</v>
      </c>
      <c r="C10" s="2">
        <v>20844</v>
      </c>
      <c r="D10" s="2">
        <v>20668</v>
      </c>
      <c r="E10" s="2">
        <v>23253</v>
      </c>
      <c r="F10" s="3">
        <v>999999</v>
      </c>
      <c r="H10" s="2">
        <v>22548</v>
      </c>
    </row>
    <row r="11" spans="1:8" x14ac:dyDescent="0.25">
      <c r="A11">
        <v>10</v>
      </c>
      <c r="B11" t="s">
        <v>9</v>
      </c>
      <c r="C11" s="2">
        <v>20098</v>
      </c>
      <c r="D11" s="2">
        <v>15592</v>
      </c>
      <c r="E11" s="2">
        <v>21112</v>
      </c>
      <c r="F11" s="3">
        <v>999999</v>
      </c>
      <c r="H11" s="2">
        <v>21173</v>
      </c>
    </row>
    <row r="12" spans="1:8" x14ac:dyDescent="0.25">
      <c r="A12">
        <v>11</v>
      </c>
      <c r="B12" t="s">
        <v>10</v>
      </c>
      <c r="C12" s="2">
        <v>3117</v>
      </c>
      <c r="D12" s="2">
        <v>3585</v>
      </c>
      <c r="E12" s="2">
        <v>3367</v>
      </c>
      <c r="F12" s="3">
        <v>999999</v>
      </c>
      <c r="H12" s="2">
        <v>3792</v>
      </c>
    </row>
    <row r="13" spans="1:8" x14ac:dyDescent="0.25">
      <c r="A13">
        <v>12</v>
      </c>
      <c r="B13" t="s">
        <v>11</v>
      </c>
      <c r="C13" s="2">
        <v>3380</v>
      </c>
      <c r="D13" s="2">
        <v>4884</v>
      </c>
      <c r="E13" s="2">
        <v>4100</v>
      </c>
      <c r="F13" s="3">
        <v>999999</v>
      </c>
      <c r="H13" s="2">
        <v>4026</v>
      </c>
    </row>
    <row r="14" spans="1:8" x14ac:dyDescent="0.25">
      <c r="A14">
        <v>13</v>
      </c>
      <c r="B14" t="s">
        <v>12</v>
      </c>
      <c r="C14" s="2">
        <v>11231</v>
      </c>
      <c r="D14" s="2">
        <v>11774</v>
      </c>
      <c r="E14" s="2">
        <v>11716</v>
      </c>
      <c r="F14" s="3">
        <v>999999</v>
      </c>
      <c r="H14" s="2">
        <v>12425</v>
      </c>
    </row>
    <row r="15" spans="1:8" x14ac:dyDescent="0.25">
      <c r="A15">
        <v>14</v>
      </c>
      <c r="B15" t="s">
        <v>13</v>
      </c>
      <c r="C15" s="2">
        <v>11629</v>
      </c>
      <c r="D15" s="2">
        <v>10744</v>
      </c>
      <c r="E15" s="2">
        <v>999999</v>
      </c>
      <c r="F15" s="3">
        <v>999999</v>
      </c>
      <c r="H15" s="2">
        <v>12789</v>
      </c>
    </row>
    <row r="16" spans="1:8" x14ac:dyDescent="0.25">
      <c r="A16">
        <v>15</v>
      </c>
      <c r="B16" t="s">
        <v>14</v>
      </c>
      <c r="C16" s="2">
        <v>12584</v>
      </c>
      <c r="D16" s="2">
        <v>11887</v>
      </c>
      <c r="E16" s="2">
        <v>13356</v>
      </c>
      <c r="F16" s="3">
        <v>999999</v>
      </c>
      <c r="H16" s="2">
        <v>13707</v>
      </c>
    </row>
    <row r="17" spans="1:8" x14ac:dyDescent="0.25">
      <c r="A17">
        <v>16</v>
      </c>
      <c r="B17" t="s">
        <v>15</v>
      </c>
      <c r="C17" s="2">
        <v>11052</v>
      </c>
      <c r="D17" s="2">
        <v>11549</v>
      </c>
      <c r="E17" s="2">
        <v>12127</v>
      </c>
      <c r="F17" s="3">
        <v>999999</v>
      </c>
      <c r="H17" s="2">
        <v>13309</v>
      </c>
    </row>
    <row r="18" spans="1:8" x14ac:dyDescent="0.25">
      <c r="A18">
        <v>17</v>
      </c>
      <c r="B18" t="s">
        <v>16</v>
      </c>
      <c r="C18" s="2">
        <v>10310</v>
      </c>
      <c r="D18" s="2">
        <v>11045</v>
      </c>
      <c r="E18" s="2">
        <v>12242</v>
      </c>
      <c r="F18" s="3">
        <v>999999</v>
      </c>
      <c r="H18" s="2">
        <v>11781</v>
      </c>
    </row>
    <row r="19" spans="1:8" x14ac:dyDescent="0.25">
      <c r="A19">
        <v>18</v>
      </c>
      <c r="B19" t="s">
        <v>17</v>
      </c>
      <c r="C19" s="2">
        <v>10054</v>
      </c>
      <c r="D19" s="2">
        <v>10297</v>
      </c>
      <c r="E19" s="2">
        <v>999999</v>
      </c>
      <c r="F19" s="3">
        <v>999999</v>
      </c>
      <c r="H19" s="2">
        <v>11182</v>
      </c>
    </row>
    <row r="20" spans="1:8" x14ac:dyDescent="0.25">
      <c r="A20">
        <v>19</v>
      </c>
      <c r="B20" t="s">
        <v>18</v>
      </c>
      <c r="C20" s="2"/>
      <c r="D20" s="2"/>
      <c r="E20" s="2"/>
      <c r="F20" s="3">
        <v>999999</v>
      </c>
    </row>
    <row r="21" spans="1:8" x14ac:dyDescent="0.25">
      <c r="A21">
        <v>20</v>
      </c>
      <c r="B21" t="s">
        <v>19</v>
      </c>
      <c r="C21" s="2"/>
      <c r="D21" s="2"/>
      <c r="E21" s="2"/>
      <c r="F21" s="3">
        <v>999999</v>
      </c>
    </row>
    <row r="22" spans="1:8" x14ac:dyDescent="0.25">
      <c r="A22">
        <v>21</v>
      </c>
      <c r="B22" t="s">
        <v>20</v>
      </c>
      <c r="C22" s="2">
        <v>3733</v>
      </c>
      <c r="D22" s="2">
        <v>4105</v>
      </c>
      <c r="E22" s="2">
        <v>5140</v>
      </c>
      <c r="F22" s="3">
        <v>999999</v>
      </c>
      <c r="H22" s="2">
        <v>4657</v>
      </c>
    </row>
    <row r="23" spans="1:8" x14ac:dyDescent="0.25">
      <c r="A23">
        <v>22</v>
      </c>
      <c r="B23" t="s">
        <v>21</v>
      </c>
      <c r="C23" s="2">
        <v>3745</v>
      </c>
      <c r="D23" s="2">
        <v>5151</v>
      </c>
      <c r="E23" s="2">
        <v>3825</v>
      </c>
      <c r="F23" s="3">
        <v>999999</v>
      </c>
      <c r="H23" s="2">
        <v>5012</v>
      </c>
    </row>
    <row r="24" spans="1:8" x14ac:dyDescent="0.25">
      <c r="A24">
        <v>23</v>
      </c>
      <c r="B24" t="s">
        <v>22</v>
      </c>
      <c r="C24" s="2">
        <v>12423</v>
      </c>
      <c r="D24" s="2">
        <v>13858</v>
      </c>
      <c r="E24" s="2">
        <v>13201</v>
      </c>
      <c r="F24" s="3">
        <v>999999</v>
      </c>
      <c r="H24" s="2">
        <v>14318</v>
      </c>
    </row>
    <row r="25" spans="1:8" x14ac:dyDescent="0.25">
      <c r="A25">
        <v>24</v>
      </c>
      <c r="B25" t="s">
        <v>23</v>
      </c>
      <c r="C25" s="2">
        <v>13168</v>
      </c>
      <c r="D25" s="2">
        <v>13087</v>
      </c>
      <c r="E25" s="2">
        <v>13386</v>
      </c>
      <c r="F25" s="3">
        <v>999999</v>
      </c>
      <c r="H25" s="2">
        <v>14001</v>
      </c>
    </row>
    <row r="26" spans="1:8" x14ac:dyDescent="0.25">
      <c r="A26">
        <v>25</v>
      </c>
      <c r="B26" t="s">
        <v>24</v>
      </c>
      <c r="C26" s="2">
        <v>11572</v>
      </c>
      <c r="D26" s="2">
        <v>10971</v>
      </c>
      <c r="E26" s="2">
        <v>11627</v>
      </c>
      <c r="F26" s="3">
        <v>999999</v>
      </c>
      <c r="H26" s="2">
        <v>999999</v>
      </c>
    </row>
    <row r="27" spans="1:8" x14ac:dyDescent="0.25">
      <c r="A27">
        <v>26</v>
      </c>
      <c r="B27" t="s">
        <v>25</v>
      </c>
      <c r="C27" s="2">
        <v>11020</v>
      </c>
      <c r="D27" s="2">
        <v>10699</v>
      </c>
      <c r="E27" s="2">
        <v>11194</v>
      </c>
      <c r="F27" s="3">
        <v>999999</v>
      </c>
      <c r="H27" s="2">
        <v>12187</v>
      </c>
    </row>
    <row r="28" spans="1:8" x14ac:dyDescent="0.25">
      <c r="A28">
        <v>27</v>
      </c>
      <c r="B28" t="s">
        <v>26</v>
      </c>
      <c r="C28" s="2">
        <v>10155</v>
      </c>
      <c r="D28" s="2">
        <v>5911</v>
      </c>
      <c r="E28" s="2">
        <v>11416</v>
      </c>
      <c r="F28" s="3">
        <v>999999</v>
      </c>
      <c r="H28" s="2">
        <v>11009</v>
      </c>
    </row>
    <row r="29" spans="1:8" x14ac:dyDescent="0.25">
      <c r="A29">
        <v>28</v>
      </c>
      <c r="B29" t="s">
        <v>27</v>
      </c>
      <c r="C29" s="2">
        <v>5746</v>
      </c>
      <c r="D29" s="2">
        <v>5586</v>
      </c>
      <c r="E29" s="2">
        <v>10194</v>
      </c>
      <c r="F29" s="3">
        <v>999999</v>
      </c>
      <c r="H29" s="2">
        <v>10483</v>
      </c>
    </row>
    <row r="30" spans="1:8" x14ac:dyDescent="0.25">
      <c r="A30">
        <v>29</v>
      </c>
      <c r="B30" t="s">
        <v>28</v>
      </c>
      <c r="C30" s="2">
        <v>4136</v>
      </c>
      <c r="D30" s="2">
        <v>4564</v>
      </c>
      <c r="E30" s="2">
        <v>4554</v>
      </c>
      <c r="F30" s="3">
        <v>999999</v>
      </c>
      <c r="H30" s="2">
        <v>4778</v>
      </c>
    </row>
    <row r="31" spans="1:8" x14ac:dyDescent="0.25">
      <c r="A31">
        <v>30</v>
      </c>
      <c r="B31" t="s">
        <v>29</v>
      </c>
      <c r="C31" s="2">
        <v>4966</v>
      </c>
      <c r="D31" s="2">
        <v>5924</v>
      </c>
      <c r="E31" s="2">
        <v>5908</v>
      </c>
      <c r="F31" s="3">
        <v>999999</v>
      </c>
      <c r="H31" s="2">
        <v>10031</v>
      </c>
    </row>
    <row r="32" spans="1:8" x14ac:dyDescent="0.25">
      <c r="A32">
        <v>31</v>
      </c>
      <c r="B32" t="s">
        <v>30</v>
      </c>
      <c r="C32" s="2">
        <v>11093</v>
      </c>
      <c r="D32" s="2">
        <v>12155</v>
      </c>
      <c r="E32" s="2">
        <v>12398</v>
      </c>
      <c r="F32" s="3">
        <v>999999</v>
      </c>
      <c r="H32" s="2">
        <v>12672</v>
      </c>
    </row>
    <row r="33" spans="1:11" x14ac:dyDescent="0.25">
      <c r="A33">
        <v>32</v>
      </c>
      <c r="B33" t="s">
        <v>31</v>
      </c>
      <c r="C33" s="2">
        <v>12587</v>
      </c>
      <c r="D33" s="2">
        <v>11124</v>
      </c>
      <c r="E33" s="2">
        <v>13584</v>
      </c>
      <c r="F33" s="3">
        <v>999999</v>
      </c>
      <c r="H33" s="2">
        <v>999999</v>
      </c>
    </row>
    <row r="34" spans="1:11" x14ac:dyDescent="0.25">
      <c r="A34">
        <v>33</v>
      </c>
      <c r="B34" t="s">
        <v>32</v>
      </c>
      <c r="C34" s="2">
        <v>10293</v>
      </c>
      <c r="D34" s="2">
        <v>10362</v>
      </c>
      <c r="E34" s="2">
        <v>10825</v>
      </c>
      <c r="F34" s="3">
        <v>999999</v>
      </c>
      <c r="H34" s="2">
        <v>11486</v>
      </c>
    </row>
    <row r="35" spans="1:11" x14ac:dyDescent="0.25">
      <c r="A35">
        <v>34</v>
      </c>
      <c r="B35" t="s">
        <v>33</v>
      </c>
      <c r="C35" s="2">
        <v>5848</v>
      </c>
      <c r="D35" s="2">
        <v>5779</v>
      </c>
      <c r="E35" s="2">
        <v>10467</v>
      </c>
      <c r="F35" s="3">
        <v>999999</v>
      </c>
      <c r="H35" s="2">
        <v>10816</v>
      </c>
    </row>
    <row r="36" spans="1:11" x14ac:dyDescent="0.25">
      <c r="A36">
        <v>35</v>
      </c>
      <c r="B36" t="s">
        <v>34</v>
      </c>
      <c r="C36" s="2">
        <v>10469</v>
      </c>
      <c r="D36" s="2">
        <v>10354</v>
      </c>
      <c r="E36" s="2">
        <v>11691</v>
      </c>
      <c r="F36" s="3">
        <v>999999</v>
      </c>
      <c r="H36" s="2">
        <v>11568</v>
      </c>
    </row>
    <row r="37" spans="1:11" x14ac:dyDescent="0.25">
      <c r="A37">
        <v>36</v>
      </c>
      <c r="B37" t="s">
        <v>35</v>
      </c>
      <c r="C37" s="2">
        <v>10612</v>
      </c>
      <c r="D37" s="2">
        <v>10281</v>
      </c>
      <c r="E37" s="2">
        <v>11066</v>
      </c>
      <c r="F37" s="3">
        <v>999999</v>
      </c>
      <c r="H37" s="2">
        <v>10527</v>
      </c>
    </row>
    <row r="38" spans="1:11" x14ac:dyDescent="0.25">
      <c r="A38">
        <v>37</v>
      </c>
      <c r="B38" t="s">
        <v>36</v>
      </c>
      <c r="C38" s="2">
        <v>3998</v>
      </c>
      <c r="D38" s="2">
        <v>999999</v>
      </c>
      <c r="E38" s="2">
        <v>3938</v>
      </c>
      <c r="F38" s="3">
        <v>999999</v>
      </c>
      <c r="H38" s="2">
        <v>4984</v>
      </c>
    </row>
    <row r="39" spans="1:11" x14ac:dyDescent="0.25">
      <c r="A39">
        <v>38</v>
      </c>
      <c r="B39" t="s">
        <v>37</v>
      </c>
      <c r="C39" s="2">
        <v>4029</v>
      </c>
      <c r="D39" s="2">
        <v>999999</v>
      </c>
      <c r="E39" s="2">
        <v>4142</v>
      </c>
      <c r="F39" s="3">
        <v>999999</v>
      </c>
      <c r="H39" s="2">
        <v>999999</v>
      </c>
    </row>
    <row r="40" spans="1:11" x14ac:dyDescent="0.25">
      <c r="A40">
        <v>39</v>
      </c>
      <c r="B40" t="s">
        <v>38</v>
      </c>
      <c r="C40" s="2">
        <v>10511</v>
      </c>
      <c r="D40" s="2">
        <v>10969</v>
      </c>
      <c r="E40" s="2">
        <v>10982</v>
      </c>
      <c r="F40" s="3">
        <v>999999</v>
      </c>
      <c r="H40" s="2">
        <v>11561</v>
      </c>
    </row>
    <row r="41" spans="1:11" x14ac:dyDescent="0.25">
      <c r="A41">
        <v>40</v>
      </c>
      <c r="B41" t="s">
        <v>39</v>
      </c>
      <c r="C41" s="2">
        <v>10723</v>
      </c>
      <c r="D41" s="2">
        <v>10311</v>
      </c>
      <c r="E41" s="2">
        <v>10886</v>
      </c>
      <c r="F41" s="3">
        <v>999999</v>
      </c>
      <c r="H41" s="2">
        <v>12130</v>
      </c>
    </row>
    <row r="42" spans="1:11" x14ac:dyDescent="0.25">
      <c r="A42">
        <v>41</v>
      </c>
      <c r="B42" t="s">
        <v>40</v>
      </c>
      <c r="C42" s="2">
        <v>11251</v>
      </c>
      <c r="D42" s="2">
        <v>10503</v>
      </c>
      <c r="E42" s="2">
        <v>11802</v>
      </c>
      <c r="F42" s="3">
        <v>999999</v>
      </c>
      <c r="H42" s="2">
        <v>12474</v>
      </c>
    </row>
    <row r="43" spans="1:11" x14ac:dyDescent="0.25">
      <c r="A43">
        <v>42</v>
      </c>
      <c r="B43" t="s">
        <v>41</v>
      </c>
      <c r="C43" s="2">
        <v>11026</v>
      </c>
      <c r="D43" s="2">
        <v>10909</v>
      </c>
      <c r="E43" s="2">
        <v>10629</v>
      </c>
      <c r="F43" s="3">
        <v>999999</v>
      </c>
      <c r="H43" s="2">
        <v>11553</v>
      </c>
    </row>
    <row r="44" spans="1:11" x14ac:dyDescent="0.25">
      <c r="A44">
        <v>43</v>
      </c>
      <c r="B44" t="s">
        <v>42</v>
      </c>
      <c r="C44" s="2">
        <v>12370</v>
      </c>
      <c r="D44" s="2">
        <v>12037</v>
      </c>
      <c r="E44" s="2">
        <v>14053</v>
      </c>
      <c r="F44" s="3">
        <v>999999</v>
      </c>
      <c r="H44" s="2">
        <v>13002</v>
      </c>
    </row>
    <row r="45" spans="1:11" x14ac:dyDescent="0.25">
      <c r="A45">
        <v>44</v>
      </c>
      <c r="B45" t="s">
        <v>43</v>
      </c>
      <c r="C45" s="2">
        <v>11037</v>
      </c>
      <c r="D45" s="2">
        <v>11055</v>
      </c>
      <c r="E45" s="2">
        <v>12263</v>
      </c>
      <c r="F45" s="3">
        <v>999999</v>
      </c>
      <c r="H45" s="2">
        <v>999999</v>
      </c>
    </row>
    <row r="46" spans="1:11" x14ac:dyDescent="0.25">
      <c r="A46">
        <v>45</v>
      </c>
      <c r="B46" t="s">
        <v>44</v>
      </c>
      <c r="C46" s="2"/>
      <c r="D46" s="2"/>
      <c r="E46" s="2"/>
      <c r="F46" s="3">
        <v>999999</v>
      </c>
      <c r="I46" s="7" t="s">
        <v>60</v>
      </c>
      <c r="J46" s="6" t="s">
        <v>61</v>
      </c>
      <c r="K46" s="5" t="s">
        <v>62</v>
      </c>
    </row>
    <row r="47" spans="1:11" x14ac:dyDescent="0.25">
      <c r="A47">
        <v>46</v>
      </c>
      <c r="B47" t="s">
        <v>45</v>
      </c>
      <c r="C47" s="2"/>
      <c r="D47" s="2"/>
      <c r="E47" s="2"/>
      <c r="F47" s="3">
        <v>999999</v>
      </c>
      <c r="I47" s="7" t="s">
        <v>60</v>
      </c>
      <c r="J47" s="6" t="s">
        <v>63</v>
      </c>
      <c r="K47" s="5" t="s">
        <v>62</v>
      </c>
    </row>
    <row r="48" spans="1:11" x14ac:dyDescent="0.25">
      <c r="A48">
        <v>47</v>
      </c>
      <c r="B48" t="s">
        <v>46</v>
      </c>
      <c r="C48" s="2">
        <v>12869</v>
      </c>
      <c r="D48" s="2">
        <v>999999</v>
      </c>
      <c r="E48" s="2">
        <v>13206</v>
      </c>
      <c r="F48" s="3">
        <v>999999</v>
      </c>
      <c r="H48" s="2">
        <v>13569</v>
      </c>
    </row>
    <row r="49" spans="1:8" x14ac:dyDescent="0.25">
      <c r="A49">
        <v>48</v>
      </c>
      <c r="B49" t="s">
        <v>47</v>
      </c>
      <c r="C49" s="2">
        <v>12832</v>
      </c>
      <c r="D49" s="2">
        <v>13724</v>
      </c>
      <c r="E49" s="2">
        <v>12906</v>
      </c>
      <c r="F49" s="3">
        <v>999999</v>
      </c>
      <c r="H49" s="2">
        <v>13525</v>
      </c>
    </row>
    <row r="50" spans="1:8" x14ac:dyDescent="0.25">
      <c r="A50">
        <v>49</v>
      </c>
      <c r="B50" t="s">
        <v>48</v>
      </c>
      <c r="C50" s="2">
        <v>15576</v>
      </c>
      <c r="D50" s="2">
        <v>15364</v>
      </c>
      <c r="E50" s="2">
        <v>21491</v>
      </c>
      <c r="F50" s="3">
        <v>999999</v>
      </c>
      <c r="H50" s="2">
        <v>20932</v>
      </c>
    </row>
    <row r="51" spans="1:8" x14ac:dyDescent="0.25">
      <c r="A51">
        <v>50</v>
      </c>
      <c r="B51" t="s">
        <v>49</v>
      </c>
      <c r="C51" s="2">
        <v>14752</v>
      </c>
      <c r="D51" s="2">
        <v>14527</v>
      </c>
      <c r="E51" s="2">
        <v>15637</v>
      </c>
      <c r="F51" s="3">
        <v>999999</v>
      </c>
      <c r="H51" s="2">
        <v>15601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136E-6E81-4CC2-BA4A-068DB3E56955}">
  <dimension ref="A1:F348"/>
  <sheetViews>
    <sheetView topLeftCell="A341" workbookViewId="0">
      <selection activeCell="L48" sqref="L48"/>
    </sheetView>
  </sheetViews>
  <sheetFormatPr defaultRowHeight="15" x14ac:dyDescent="0.25"/>
  <cols>
    <col min="2" max="2" width="15.85546875" customWidth="1"/>
  </cols>
  <sheetData>
    <row r="1" spans="1:6" x14ac:dyDescent="0.25">
      <c r="A1" t="s">
        <v>64</v>
      </c>
    </row>
    <row r="2" spans="1:6" x14ac:dyDescent="0.25">
      <c r="A2" t="s">
        <v>65</v>
      </c>
    </row>
    <row r="3" spans="1:6" x14ac:dyDescent="0.25">
      <c r="A3" t="s">
        <v>66</v>
      </c>
    </row>
    <row r="4" spans="1:6" x14ac:dyDescent="0.25">
      <c r="A4" t="s">
        <v>67</v>
      </c>
    </row>
    <row r="5" spans="1:6" x14ac:dyDescent="0.25">
      <c r="A5" t="s">
        <v>68</v>
      </c>
      <c r="B5" t="s">
        <v>69</v>
      </c>
      <c r="C5" t="s">
        <v>70</v>
      </c>
      <c r="D5" t="s">
        <v>71</v>
      </c>
      <c r="F5" t="s">
        <v>72</v>
      </c>
    </row>
    <row r="6" spans="1:6" x14ac:dyDescent="0.25">
      <c r="A6">
        <v>1</v>
      </c>
      <c r="B6" t="s">
        <v>73</v>
      </c>
      <c r="C6">
        <v>-1</v>
      </c>
      <c r="D6" t="s">
        <v>74</v>
      </c>
      <c r="F6" t="s">
        <v>75</v>
      </c>
    </row>
    <row r="7" spans="1:6" x14ac:dyDescent="0.25">
      <c r="A7">
        <v>2</v>
      </c>
      <c r="B7" t="s">
        <v>76</v>
      </c>
      <c r="C7">
        <v>0</v>
      </c>
      <c r="D7" t="s">
        <v>77</v>
      </c>
      <c r="F7" t="s">
        <v>78</v>
      </c>
    </row>
    <row r="8" spans="1:6" x14ac:dyDescent="0.25">
      <c r="A8">
        <v>3</v>
      </c>
      <c r="B8" t="s">
        <v>79</v>
      </c>
      <c r="C8">
        <v>-2</v>
      </c>
      <c r="D8" t="s">
        <v>74</v>
      </c>
      <c r="F8" t="s">
        <v>80</v>
      </c>
    </row>
    <row r="9" spans="1:6" x14ac:dyDescent="0.25">
      <c r="A9">
        <v>4</v>
      </c>
      <c r="B9" t="s">
        <v>81</v>
      </c>
      <c r="C9">
        <v>-5</v>
      </c>
      <c r="D9" t="s">
        <v>82</v>
      </c>
      <c r="F9" t="s">
        <v>83</v>
      </c>
    </row>
    <row r="10" spans="1:6" x14ac:dyDescent="0.25">
      <c r="A10" t="s">
        <v>84</v>
      </c>
    </row>
    <row r="11" spans="1:6" x14ac:dyDescent="0.25">
      <c r="A11" t="s">
        <v>67</v>
      </c>
    </row>
    <row r="12" spans="1:6" x14ac:dyDescent="0.25">
      <c r="A12" t="s">
        <v>68</v>
      </c>
      <c r="B12" t="s">
        <v>69</v>
      </c>
      <c r="C12" t="s">
        <v>70</v>
      </c>
      <c r="D12" t="s">
        <v>71</v>
      </c>
      <c r="F12" t="s">
        <v>72</v>
      </c>
    </row>
    <row r="13" spans="1:6" x14ac:dyDescent="0.25">
      <c r="A13">
        <v>1</v>
      </c>
      <c r="B13" t="s">
        <v>85</v>
      </c>
      <c r="C13">
        <v>-3</v>
      </c>
      <c r="D13" t="s">
        <v>77</v>
      </c>
      <c r="F13" t="s">
        <v>86</v>
      </c>
    </row>
    <row r="14" spans="1:6" x14ac:dyDescent="0.25">
      <c r="A14">
        <v>2</v>
      </c>
      <c r="B14" t="s">
        <v>87</v>
      </c>
      <c r="C14">
        <v>-2</v>
      </c>
      <c r="D14" t="s">
        <v>74</v>
      </c>
      <c r="F14" t="s">
        <v>88</v>
      </c>
    </row>
    <row r="15" spans="1:6" x14ac:dyDescent="0.25">
      <c r="A15">
        <v>3</v>
      </c>
      <c r="B15" t="s">
        <v>89</v>
      </c>
      <c r="C15">
        <v>-5</v>
      </c>
      <c r="D15" t="s">
        <v>82</v>
      </c>
      <c r="F15" t="s">
        <v>90</v>
      </c>
    </row>
    <row r="16" spans="1:6" x14ac:dyDescent="0.25">
      <c r="A16">
        <v>4</v>
      </c>
      <c r="B16" t="s">
        <v>91</v>
      </c>
      <c r="C16">
        <v>-3</v>
      </c>
      <c r="D16" t="s">
        <v>74</v>
      </c>
      <c r="F16" t="s">
        <v>92</v>
      </c>
    </row>
    <row r="17" spans="1:6" x14ac:dyDescent="0.25">
      <c r="A17" t="s">
        <v>93</v>
      </c>
    </row>
    <row r="18" spans="1:6" x14ac:dyDescent="0.25">
      <c r="A18" t="s">
        <v>67</v>
      </c>
    </row>
    <row r="19" spans="1:6" x14ac:dyDescent="0.25">
      <c r="A19" t="s">
        <v>68</v>
      </c>
      <c r="B19" t="s">
        <v>69</v>
      </c>
      <c r="C19" t="s">
        <v>94</v>
      </c>
      <c r="D19" t="s">
        <v>71</v>
      </c>
      <c r="F19" t="s">
        <v>72</v>
      </c>
    </row>
    <row r="20" spans="1:6" x14ac:dyDescent="0.25">
      <c r="A20">
        <v>1</v>
      </c>
      <c r="B20" t="s">
        <v>95</v>
      </c>
      <c r="D20" t="s">
        <v>74</v>
      </c>
      <c r="F20" t="s">
        <v>96</v>
      </c>
    </row>
    <row r="21" spans="1:6" x14ac:dyDescent="0.25">
      <c r="A21">
        <v>2</v>
      </c>
      <c r="B21" t="s">
        <v>97</v>
      </c>
      <c r="D21" t="s">
        <v>74</v>
      </c>
      <c r="F21" t="s">
        <v>98</v>
      </c>
    </row>
    <row r="22" spans="1:6" x14ac:dyDescent="0.25">
      <c r="A22">
        <v>3</v>
      </c>
      <c r="B22" t="s">
        <v>99</v>
      </c>
      <c r="D22" t="s">
        <v>82</v>
      </c>
      <c r="F22" t="s">
        <v>100</v>
      </c>
    </row>
    <row r="23" spans="1:6" x14ac:dyDescent="0.25">
      <c r="A23">
        <v>4</v>
      </c>
      <c r="B23" t="s">
        <v>101</v>
      </c>
      <c r="D23" t="s">
        <v>77</v>
      </c>
      <c r="F23" t="s">
        <v>102</v>
      </c>
    </row>
    <row r="24" spans="1:6" x14ac:dyDescent="0.25">
      <c r="A24" t="s">
        <v>103</v>
      </c>
    </row>
    <row r="25" spans="1:6" x14ac:dyDescent="0.25">
      <c r="A25" t="s">
        <v>67</v>
      </c>
    </row>
    <row r="26" spans="1:6" x14ac:dyDescent="0.25">
      <c r="A26" t="s">
        <v>68</v>
      </c>
      <c r="B26" t="s">
        <v>69</v>
      </c>
      <c r="C26" t="s">
        <v>94</v>
      </c>
      <c r="D26" t="s">
        <v>71</v>
      </c>
      <c r="F26" t="s">
        <v>72</v>
      </c>
    </row>
    <row r="27" spans="1:6" x14ac:dyDescent="0.25">
      <c r="A27">
        <v>1</v>
      </c>
      <c r="B27" t="s">
        <v>104</v>
      </c>
      <c r="D27" t="s">
        <v>74</v>
      </c>
      <c r="F27" t="s">
        <v>105</v>
      </c>
    </row>
    <row r="28" spans="1:6" x14ac:dyDescent="0.25">
      <c r="A28">
        <v>2</v>
      </c>
      <c r="B28" t="s">
        <v>99</v>
      </c>
      <c r="D28" t="s">
        <v>82</v>
      </c>
      <c r="F28" t="s">
        <v>106</v>
      </c>
    </row>
    <row r="29" spans="1:6" x14ac:dyDescent="0.25">
      <c r="A29">
        <v>3</v>
      </c>
      <c r="B29" t="s">
        <v>97</v>
      </c>
      <c r="D29" t="s">
        <v>74</v>
      </c>
      <c r="F29" t="s">
        <v>107</v>
      </c>
    </row>
    <row r="30" spans="1:6" x14ac:dyDescent="0.25">
      <c r="A30" t="s">
        <v>108</v>
      </c>
      <c r="B30" t="s">
        <v>101</v>
      </c>
      <c r="D30" t="s">
        <v>77</v>
      </c>
      <c r="F30" t="s">
        <v>109</v>
      </c>
    </row>
    <row r="31" spans="1:6" x14ac:dyDescent="0.25">
      <c r="A31" t="s">
        <v>110</v>
      </c>
    </row>
    <row r="32" spans="1:6" x14ac:dyDescent="0.25">
      <c r="A32" t="s">
        <v>67</v>
      </c>
    </row>
    <row r="33" spans="1:6" x14ac:dyDescent="0.25">
      <c r="A33" t="s">
        <v>68</v>
      </c>
      <c r="B33" t="s">
        <v>69</v>
      </c>
      <c r="C33" t="s">
        <v>94</v>
      </c>
      <c r="D33" t="s">
        <v>71</v>
      </c>
      <c r="F33" t="s">
        <v>72</v>
      </c>
    </row>
    <row r="34" spans="1:6" x14ac:dyDescent="0.25">
      <c r="A34">
        <v>1</v>
      </c>
      <c r="B34" t="s">
        <v>104</v>
      </c>
      <c r="D34" t="s">
        <v>74</v>
      </c>
      <c r="F34" t="s">
        <v>111</v>
      </c>
    </row>
    <row r="35" spans="1:6" x14ac:dyDescent="0.25">
      <c r="A35">
        <v>2</v>
      </c>
      <c r="B35" t="s">
        <v>99</v>
      </c>
      <c r="D35" t="s">
        <v>82</v>
      </c>
      <c r="F35" t="s">
        <v>112</v>
      </c>
    </row>
    <row r="36" spans="1:6" x14ac:dyDescent="0.25">
      <c r="A36">
        <v>3</v>
      </c>
      <c r="B36" t="s">
        <v>370</v>
      </c>
      <c r="D36" t="s">
        <v>74</v>
      </c>
      <c r="F36" t="s">
        <v>113</v>
      </c>
    </row>
    <row r="37" spans="1:6" x14ac:dyDescent="0.25">
      <c r="A37">
        <v>4</v>
      </c>
      <c r="B37" t="s">
        <v>101</v>
      </c>
      <c r="D37" t="s">
        <v>77</v>
      </c>
      <c r="F37" t="s">
        <v>114</v>
      </c>
    </row>
    <row r="38" spans="1:6" x14ac:dyDescent="0.25">
      <c r="A38" t="s">
        <v>115</v>
      </c>
    </row>
    <row r="39" spans="1:6" x14ac:dyDescent="0.25">
      <c r="A39" t="s">
        <v>67</v>
      </c>
    </row>
    <row r="40" spans="1:6" x14ac:dyDescent="0.25">
      <c r="A40" t="s">
        <v>68</v>
      </c>
      <c r="B40" t="s">
        <v>69</v>
      </c>
      <c r="C40" t="s">
        <v>94</v>
      </c>
      <c r="D40" t="s">
        <v>71</v>
      </c>
      <c r="F40" t="s">
        <v>72</v>
      </c>
    </row>
    <row r="41" spans="1:6" x14ac:dyDescent="0.25">
      <c r="A41">
        <v>1</v>
      </c>
      <c r="B41" t="s">
        <v>101</v>
      </c>
      <c r="D41" t="s">
        <v>77</v>
      </c>
      <c r="F41" t="s">
        <v>116</v>
      </c>
    </row>
    <row r="42" spans="1:6" x14ac:dyDescent="0.25">
      <c r="A42">
        <v>2</v>
      </c>
      <c r="B42" t="s">
        <v>104</v>
      </c>
      <c r="D42" t="s">
        <v>74</v>
      </c>
      <c r="F42" t="s">
        <v>117</v>
      </c>
    </row>
    <row r="43" spans="1:6" x14ac:dyDescent="0.25">
      <c r="A43">
        <v>3</v>
      </c>
      <c r="B43" t="s">
        <v>99</v>
      </c>
      <c r="D43" t="s">
        <v>82</v>
      </c>
      <c r="F43" t="s">
        <v>118</v>
      </c>
    </row>
    <row r="44" spans="1:6" x14ac:dyDescent="0.25">
      <c r="A44">
        <v>4</v>
      </c>
      <c r="B44" t="s">
        <v>97</v>
      </c>
      <c r="D44" t="s">
        <v>74</v>
      </c>
      <c r="F44" t="s">
        <v>119</v>
      </c>
    </row>
    <row r="45" spans="1:6" x14ac:dyDescent="0.25">
      <c r="A45" t="s">
        <v>120</v>
      </c>
    </row>
    <row r="46" spans="1:6" x14ac:dyDescent="0.25">
      <c r="A46" t="s">
        <v>67</v>
      </c>
    </row>
    <row r="47" spans="1:6" x14ac:dyDescent="0.25">
      <c r="A47" t="s">
        <v>68</v>
      </c>
      <c r="B47" t="s">
        <v>69</v>
      </c>
      <c r="C47" t="s">
        <v>94</v>
      </c>
      <c r="D47" t="s">
        <v>71</v>
      </c>
      <c r="F47" t="s">
        <v>72</v>
      </c>
    </row>
    <row r="48" spans="1:6" x14ac:dyDescent="0.25">
      <c r="A48">
        <v>1</v>
      </c>
      <c r="B48" t="s">
        <v>104</v>
      </c>
      <c r="D48" t="s">
        <v>74</v>
      </c>
      <c r="F48" t="s">
        <v>121</v>
      </c>
    </row>
    <row r="49" spans="1:6" x14ac:dyDescent="0.25">
      <c r="A49">
        <v>2</v>
      </c>
      <c r="B49" t="s">
        <v>99</v>
      </c>
      <c r="D49" t="s">
        <v>82</v>
      </c>
      <c r="F49" t="s">
        <v>122</v>
      </c>
    </row>
    <row r="50" spans="1:6" x14ac:dyDescent="0.25">
      <c r="A50">
        <v>3</v>
      </c>
      <c r="B50" t="s">
        <v>101</v>
      </c>
      <c r="D50" t="s">
        <v>77</v>
      </c>
      <c r="F50" t="s">
        <v>123</v>
      </c>
    </row>
    <row r="51" spans="1:6" x14ac:dyDescent="0.25">
      <c r="A51" t="s">
        <v>108</v>
      </c>
      <c r="B51" t="s">
        <v>370</v>
      </c>
      <c r="D51" t="s">
        <v>74</v>
      </c>
      <c r="F51" t="s">
        <v>109</v>
      </c>
    </row>
    <row r="52" spans="1:6" x14ac:dyDescent="0.25">
      <c r="A52" t="s">
        <v>124</v>
      </c>
    </row>
    <row r="53" spans="1:6" x14ac:dyDescent="0.25">
      <c r="A53" t="s">
        <v>67</v>
      </c>
    </row>
    <row r="54" spans="1:6" x14ac:dyDescent="0.25">
      <c r="A54" t="s">
        <v>68</v>
      </c>
      <c r="B54" t="s">
        <v>69</v>
      </c>
      <c r="C54" t="s">
        <v>94</v>
      </c>
      <c r="D54" t="s">
        <v>71</v>
      </c>
      <c r="F54" t="s">
        <v>72</v>
      </c>
    </row>
    <row r="55" spans="1:6" x14ac:dyDescent="0.25">
      <c r="A55">
        <v>1</v>
      </c>
      <c r="B55" t="s">
        <v>104</v>
      </c>
      <c r="D55" t="s">
        <v>74</v>
      </c>
      <c r="F55" t="s">
        <v>125</v>
      </c>
    </row>
    <row r="56" spans="1:6" x14ac:dyDescent="0.25">
      <c r="A56">
        <v>2</v>
      </c>
      <c r="B56" t="s">
        <v>101</v>
      </c>
      <c r="D56" t="s">
        <v>77</v>
      </c>
      <c r="F56" t="s">
        <v>126</v>
      </c>
    </row>
    <row r="57" spans="1:6" x14ac:dyDescent="0.25">
      <c r="A57">
        <v>3</v>
      </c>
      <c r="B57" t="s">
        <v>99</v>
      </c>
      <c r="D57" t="s">
        <v>82</v>
      </c>
      <c r="F57" t="s">
        <v>127</v>
      </c>
    </row>
    <row r="58" spans="1:6" x14ac:dyDescent="0.25">
      <c r="A58">
        <v>4</v>
      </c>
      <c r="B58" t="s">
        <v>97</v>
      </c>
      <c r="D58" t="s">
        <v>74</v>
      </c>
      <c r="F58" t="s">
        <v>128</v>
      </c>
    </row>
    <row r="59" spans="1:6" x14ac:dyDescent="0.25">
      <c r="A59" t="s">
        <v>129</v>
      </c>
    </row>
    <row r="60" spans="1:6" x14ac:dyDescent="0.25">
      <c r="A60" t="s">
        <v>67</v>
      </c>
    </row>
    <row r="61" spans="1:6" x14ac:dyDescent="0.25">
      <c r="A61" t="s">
        <v>68</v>
      </c>
      <c r="B61" t="s">
        <v>69</v>
      </c>
      <c r="C61" t="s">
        <v>94</v>
      </c>
      <c r="D61" t="s">
        <v>71</v>
      </c>
      <c r="F61" t="s">
        <v>72</v>
      </c>
    </row>
    <row r="62" spans="1:6" x14ac:dyDescent="0.25">
      <c r="A62">
        <v>1</v>
      </c>
      <c r="B62" t="s">
        <v>101</v>
      </c>
      <c r="D62" t="s">
        <v>77</v>
      </c>
      <c r="F62" t="s">
        <v>130</v>
      </c>
    </row>
    <row r="63" spans="1:6" x14ac:dyDescent="0.25">
      <c r="A63">
        <v>2</v>
      </c>
      <c r="B63" t="s">
        <v>104</v>
      </c>
      <c r="D63" t="s">
        <v>74</v>
      </c>
      <c r="F63" t="s">
        <v>131</v>
      </c>
    </row>
    <row r="64" spans="1:6" x14ac:dyDescent="0.25">
      <c r="A64">
        <v>3</v>
      </c>
      <c r="B64" t="s">
        <v>370</v>
      </c>
      <c r="D64" t="s">
        <v>74</v>
      </c>
      <c r="F64" t="s">
        <v>132</v>
      </c>
    </row>
    <row r="65" spans="1:6" x14ac:dyDescent="0.25">
      <c r="A65">
        <v>4</v>
      </c>
      <c r="B65" t="s">
        <v>99</v>
      </c>
      <c r="D65" t="s">
        <v>82</v>
      </c>
      <c r="F65" t="s">
        <v>133</v>
      </c>
    </row>
    <row r="66" spans="1:6" x14ac:dyDescent="0.25">
      <c r="A66" t="s">
        <v>134</v>
      </c>
    </row>
    <row r="67" spans="1:6" x14ac:dyDescent="0.25">
      <c r="A67" t="s">
        <v>67</v>
      </c>
    </row>
    <row r="68" spans="1:6" x14ac:dyDescent="0.25">
      <c r="A68" t="s">
        <v>68</v>
      </c>
      <c r="B68" t="s">
        <v>69</v>
      </c>
      <c r="C68" t="s">
        <v>94</v>
      </c>
      <c r="D68" t="s">
        <v>71</v>
      </c>
      <c r="F68" t="s">
        <v>72</v>
      </c>
    </row>
    <row r="69" spans="1:6" x14ac:dyDescent="0.25">
      <c r="A69">
        <v>1</v>
      </c>
      <c r="B69" t="s">
        <v>101</v>
      </c>
      <c r="D69" t="s">
        <v>77</v>
      </c>
      <c r="F69" t="s">
        <v>135</v>
      </c>
    </row>
    <row r="70" spans="1:6" x14ac:dyDescent="0.25">
      <c r="A70">
        <v>2</v>
      </c>
      <c r="B70" t="s">
        <v>104</v>
      </c>
      <c r="D70" t="s">
        <v>74</v>
      </c>
      <c r="F70" t="s">
        <v>136</v>
      </c>
    </row>
    <row r="71" spans="1:6" x14ac:dyDescent="0.25">
      <c r="A71">
        <v>3</v>
      </c>
      <c r="B71" t="s">
        <v>99</v>
      </c>
      <c r="D71" t="s">
        <v>82</v>
      </c>
      <c r="F71" t="s">
        <v>137</v>
      </c>
    </row>
    <row r="72" spans="1:6" x14ac:dyDescent="0.25">
      <c r="A72">
        <v>4</v>
      </c>
      <c r="B72" t="s">
        <v>104</v>
      </c>
      <c r="D72" t="s">
        <v>74</v>
      </c>
      <c r="F72" t="s">
        <v>138</v>
      </c>
    </row>
    <row r="73" spans="1:6" x14ac:dyDescent="0.25">
      <c r="A73" t="s">
        <v>139</v>
      </c>
    </row>
    <row r="74" spans="1:6" x14ac:dyDescent="0.25">
      <c r="A74" t="s">
        <v>67</v>
      </c>
    </row>
    <row r="75" spans="1:6" x14ac:dyDescent="0.25">
      <c r="A75" t="s">
        <v>68</v>
      </c>
      <c r="B75" t="s">
        <v>69</v>
      </c>
      <c r="C75" t="s">
        <v>70</v>
      </c>
      <c r="D75" t="s">
        <v>71</v>
      </c>
      <c r="F75" t="s">
        <v>72</v>
      </c>
    </row>
    <row r="76" spans="1:6" x14ac:dyDescent="0.25">
      <c r="A76">
        <v>1</v>
      </c>
      <c r="B76" t="s">
        <v>140</v>
      </c>
      <c r="C76">
        <v>-8</v>
      </c>
      <c r="D76" t="s">
        <v>74</v>
      </c>
      <c r="F76">
        <v>31.17</v>
      </c>
    </row>
    <row r="77" spans="1:6" x14ac:dyDescent="0.25">
      <c r="A77">
        <v>2</v>
      </c>
      <c r="B77" t="s">
        <v>141</v>
      </c>
      <c r="C77">
        <v>-8</v>
      </c>
      <c r="D77" t="s">
        <v>82</v>
      </c>
      <c r="F77">
        <v>33.67</v>
      </c>
    </row>
    <row r="78" spans="1:6" x14ac:dyDescent="0.25">
      <c r="A78">
        <v>3</v>
      </c>
      <c r="B78" t="s">
        <v>142</v>
      </c>
      <c r="C78">
        <v>-8</v>
      </c>
      <c r="D78" t="s">
        <v>77</v>
      </c>
      <c r="F78">
        <v>35.85</v>
      </c>
    </row>
    <row r="79" spans="1:6" x14ac:dyDescent="0.25">
      <c r="A79">
        <v>4</v>
      </c>
      <c r="B79" t="s">
        <v>143</v>
      </c>
      <c r="C79">
        <v>-8</v>
      </c>
      <c r="D79" t="s">
        <v>74</v>
      </c>
      <c r="F79">
        <v>37.92</v>
      </c>
    </row>
    <row r="80" spans="1:6" x14ac:dyDescent="0.25">
      <c r="A80" t="s">
        <v>144</v>
      </c>
    </row>
    <row r="81" spans="1:6" x14ac:dyDescent="0.25">
      <c r="A81" t="s">
        <v>67</v>
      </c>
    </row>
    <row r="82" spans="1:6" x14ac:dyDescent="0.25">
      <c r="A82" t="s">
        <v>68</v>
      </c>
      <c r="B82" t="s">
        <v>69</v>
      </c>
      <c r="C82" t="s">
        <v>70</v>
      </c>
      <c r="D82" t="s">
        <v>71</v>
      </c>
      <c r="F82" t="s">
        <v>72</v>
      </c>
    </row>
    <row r="83" spans="1:6" x14ac:dyDescent="0.25">
      <c r="A83">
        <v>1</v>
      </c>
      <c r="B83" t="s">
        <v>145</v>
      </c>
      <c r="C83">
        <v>-8</v>
      </c>
      <c r="D83" t="s">
        <v>74</v>
      </c>
      <c r="F83">
        <v>33.799999999999997</v>
      </c>
    </row>
    <row r="84" spans="1:6" x14ac:dyDescent="0.25">
      <c r="A84">
        <v>2</v>
      </c>
      <c r="B84" t="s">
        <v>146</v>
      </c>
      <c r="C84">
        <v>-8</v>
      </c>
      <c r="D84" t="s">
        <v>74</v>
      </c>
      <c r="F84">
        <v>40.26</v>
      </c>
    </row>
    <row r="85" spans="1:6" x14ac:dyDescent="0.25">
      <c r="A85">
        <v>3</v>
      </c>
      <c r="B85" t="s">
        <v>147</v>
      </c>
      <c r="C85">
        <v>-9</v>
      </c>
      <c r="D85" t="s">
        <v>82</v>
      </c>
      <c r="F85">
        <v>41</v>
      </c>
    </row>
    <row r="86" spans="1:6" x14ac:dyDescent="0.25">
      <c r="A86">
        <v>4</v>
      </c>
      <c r="B86" t="s">
        <v>148</v>
      </c>
      <c r="C86">
        <v>-8</v>
      </c>
      <c r="D86" t="s">
        <v>77</v>
      </c>
      <c r="F86">
        <v>48.84</v>
      </c>
    </row>
    <row r="87" spans="1:6" x14ac:dyDescent="0.25">
      <c r="A87" t="s">
        <v>149</v>
      </c>
    </row>
    <row r="88" spans="1:6" x14ac:dyDescent="0.25">
      <c r="A88" t="s">
        <v>67</v>
      </c>
    </row>
    <row r="89" spans="1:6" x14ac:dyDescent="0.25">
      <c r="A89" t="s">
        <v>68</v>
      </c>
      <c r="B89" t="s">
        <v>69</v>
      </c>
      <c r="C89" t="s">
        <v>70</v>
      </c>
      <c r="D89" t="s">
        <v>71</v>
      </c>
      <c r="F89" t="s">
        <v>72</v>
      </c>
    </row>
    <row r="90" spans="1:6" x14ac:dyDescent="0.25">
      <c r="A90">
        <v>1</v>
      </c>
      <c r="B90" t="s">
        <v>150</v>
      </c>
      <c r="C90">
        <v>-6</v>
      </c>
      <c r="D90" t="s">
        <v>74</v>
      </c>
      <c r="F90" t="s">
        <v>151</v>
      </c>
    </row>
    <row r="91" spans="1:6" x14ac:dyDescent="0.25">
      <c r="A91">
        <v>2</v>
      </c>
      <c r="B91" t="s">
        <v>152</v>
      </c>
      <c r="C91">
        <v>-7</v>
      </c>
      <c r="D91" t="s">
        <v>82</v>
      </c>
      <c r="F91" t="s">
        <v>153</v>
      </c>
    </row>
    <row r="92" spans="1:6" x14ac:dyDescent="0.25">
      <c r="A92">
        <v>3</v>
      </c>
      <c r="B92" t="s">
        <v>154</v>
      </c>
      <c r="C92">
        <v>-6</v>
      </c>
      <c r="D92" t="s">
        <v>77</v>
      </c>
      <c r="F92" t="s">
        <v>155</v>
      </c>
    </row>
    <row r="93" spans="1:6" x14ac:dyDescent="0.25">
      <c r="A93">
        <v>4</v>
      </c>
      <c r="B93" t="s">
        <v>156</v>
      </c>
      <c r="C93">
        <v>-7</v>
      </c>
      <c r="D93" t="s">
        <v>74</v>
      </c>
      <c r="F93" t="s">
        <v>157</v>
      </c>
    </row>
    <row r="94" spans="1:6" x14ac:dyDescent="0.25">
      <c r="A94" t="s">
        <v>158</v>
      </c>
    </row>
    <row r="95" spans="1:6" x14ac:dyDescent="0.25">
      <c r="A95" t="s">
        <v>67</v>
      </c>
    </row>
    <row r="96" spans="1:6" x14ac:dyDescent="0.25">
      <c r="A96" t="s">
        <v>68</v>
      </c>
      <c r="B96" t="s">
        <v>69</v>
      </c>
      <c r="C96" t="s">
        <v>70</v>
      </c>
      <c r="D96" t="s">
        <v>71</v>
      </c>
      <c r="F96" t="s">
        <v>72</v>
      </c>
    </row>
    <row r="97" spans="1:6" x14ac:dyDescent="0.25">
      <c r="A97">
        <v>1</v>
      </c>
      <c r="B97" t="s">
        <v>159</v>
      </c>
      <c r="C97">
        <v>-6</v>
      </c>
      <c r="D97" t="s">
        <v>77</v>
      </c>
      <c r="F97" t="s">
        <v>160</v>
      </c>
    </row>
    <row r="98" spans="1:6" x14ac:dyDescent="0.25">
      <c r="A98">
        <v>2</v>
      </c>
      <c r="B98" t="s">
        <v>161</v>
      </c>
      <c r="C98">
        <v>-6</v>
      </c>
      <c r="D98" t="s">
        <v>74</v>
      </c>
      <c r="F98" t="s">
        <v>162</v>
      </c>
    </row>
    <row r="99" spans="1:6" x14ac:dyDescent="0.25">
      <c r="A99">
        <v>3</v>
      </c>
      <c r="B99" t="s">
        <v>163</v>
      </c>
      <c r="C99">
        <v>-6</v>
      </c>
      <c r="D99" t="s">
        <v>74</v>
      </c>
      <c r="F99" t="s">
        <v>164</v>
      </c>
    </row>
    <row r="100" spans="1:6" x14ac:dyDescent="0.25">
      <c r="A100" t="s">
        <v>108</v>
      </c>
      <c r="B100" t="s">
        <v>165</v>
      </c>
      <c r="C100">
        <v>-7</v>
      </c>
      <c r="D100" t="s">
        <v>82</v>
      </c>
      <c r="F100" t="s">
        <v>166</v>
      </c>
    </row>
    <row r="101" spans="1:6" x14ac:dyDescent="0.25">
      <c r="A101" t="s">
        <v>167</v>
      </c>
    </row>
    <row r="102" spans="1:6" x14ac:dyDescent="0.25">
      <c r="A102" t="s">
        <v>67</v>
      </c>
    </row>
    <row r="103" spans="1:6" x14ac:dyDescent="0.25">
      <c r="A103" t="s">
        <v>68</v>
      </c>
      <c r="B103" t="s">
        <v>69</v>
      </c>
      <c r="C103" t="s">
        <v>70</v>
      </c>
      <c r="D103" t="s">
        <v>71</v>
      </c>
      <c r="F103" t="s">
        <v>72</v>
      </c>
    </row>
    <row r="104" spans="1:6" x14ac:dyDescent="0.25">
      <c r="A104">
        <v>1</v>
      </c>
      <c r="B104" t="s">
        <v>168</v>
      </c>
      <c r="C104">
        <v>-5</v>
      </c>
      <c r="D104" t="s">
        <v>77</v>
      </c>
      <c r="F104" t="s">
        <v>169</v>
      </c>
    </row>
    <row r="105" spans="1:6" x14ac:dyDescent="0.25">
      <c r="A105">
        <v>2</v>
      </c>
      <c r="B105" t="s">
        <v>170</v>
      </c>
      <c r="C105">
        <v>-5</v>
      </c>
      <c r="D105" t="s">
        <v>74</v>
      </c>
      <c r="F105" t="s">
        <v>171</v>
      </c>
    </row>
    <row r="106" spans="1:6" x14ac:dyDescent="0.25">
      <c r="A106">
        <v>3</v>
      </c>
      <c r="B106" t="s">
        <v>172</v>
      </c>
      <c r="C106">
        <v>-4</v>
      </c>
      <c r="D106" t="s">
        <v>82</v>
      </c>
      <c r="F106" t="s">
        <v>173</v>
      </c>
    </row>
    <row r="107" spans="1:6" x14ac:dyDescent="0.25">
      <c r="A107">
        <v>4</v>
      </c>
      <c r="B107" t="s">
        <v>174</v>
      </c>
      <c r="C107">
        <v>-5</v>
      </c>
      <c r="D107" t="s">
        <v>74</v>
      </c>
      <c r="F107" t="s">
        <v>175</v>
      </c>
    </row>
    <row r="108" spans="1:6" x14ac:dyDescent="0.25">
      <c r="A108" t="s">
        <v>108</v>
      </c>
      <c r="B108" t="s">
        <v>176</v>
      </c>
      <c r="C108">
        <v>-5</v>
      </c>
      <c r="D108" t="s">
        <v>77</v>
      </c>
      <c r="F108" t="s">
        <v>109</v>
      </c>
    </row>
    <row r="109" spans="1:6" x14ac:dyDescent="0.25">
      <c r="A109" t="s">
        <v>177</v>
      </c>
    </row>
    <row r="110" spans="1:6" x14ac:dyDescent="0.25">
      <c r="A110" t="s">
        <v>67</v>
      </c>
    </row>
    <row r="111" spans="1:6" x14ac:dyDescent="0.25">
      <c r="A111" t="s">
        <v>68</v>
      </c>
      <c r="B111" t="s">
        <v>69</v>
      </c>
      <c r="C111" t="s">
        <v>70</v>
      </c>
      <c r="D111" t="s">
        <v>71</v>
      </c>
      <c r="F111" t="s">
        <v>72</v>
      </c>
    </row>
    <row r="112" spans="1:6" x14ac:dyDescent="0.25">
      <c r="A112">
        <v>1</v>
      </c>
      <c r="B112" t="s">
        <v>178</v>
      </c>
      <c r="C112">
        <v>-5</v>
      </c>
      <c r="D112" t="s">
        <v>74</v>
      </c>
      <c r="F112" t="s">
        <v>179</v>
      </c>
    </row>
    <row r="113" spans="1:6" x14ac:dyDescent="0.25">
      <c r="A113">
        <v>2</v>
      </c>
      <c r="B113" t="s">
        <v>180</v>
      </c>
      <c r="C113">
        <v>-4</v>
      </c>
      <c r="D113" t="s">
        <v>77</v>
      </c>
      <c r="F113" t="s">
        <v>181</v>
      </c>
    </row>
    <row r="114" spans="1:6" x14ac:dyDescent="0.25">
      <c r="A114">
        <v>3</v>
      </c>
      <c r="B114" t="s">
        <v>182</v>
      </c>
      <c r="C114">
        <v>-5</v>
      </c>
      <c r="D114" t="s">
        <v>82</v>
      </c>
      <c r="F114" t="s">
        <v>183</v>
      </c>
    </row>
    <row r="115" spans="1:6" x14ac:dyDescent="0.25">
      <c r="A115">
        <v>4</v>
      </c>
      <c r="B115" t="s">
        <v>184</v>
      </c>
      <c r="C115">
        <v>-4</v>
      </c>
      <c r="D115" t="s">
        <v>74</v>
      </c>
      <c r="F115" t="s">
        <v>185</v>
      </c>
    </row>
    <row r="116" spans="1:6" x14ac:dyDescent="0.25">
      <c r="A116" t="s">
        <v>186</v>
      </c>
    </row>
    <row r="117" spans="1:6" x14ac:dyDescent="0.25">
      <c r="A117" t="s">
        <v>67</v>
      </c>
    </row>
    <row r="118" spans="1:6" x14ac:dyDescent="0.25">
      <c r="A118" t="s">
        <v>68</v>
      </c>
      <c r="B118" t="s">
        <v>69</v>
      </c>
      <c r="C118" t="s">
        <v>70</v>
      </c>
      <c r="D118" t="s">
        <v>71</v>
      </c>
      <c r="F118" t="s">
        <v>72</v>
      </c>
    </row>
    <row r="119" spans="1:6" x14ac:dyDescent="0.25">
      <c r="A119">
        <v>1</v>
      </c>
      <c r="B119" t="s">
        <v>73</v>
      </c>
      <c r="C119">
        <v>-1</v>
      </c>
      <c r="D119" t="s">
        <v>74</v>
      </c>
      <c r="F119" t="s">
        <v>187</v>
      </c>
    </row>
    <row r="120" spans="1:6" x14ac:dyDescent="0.25">
      <c r="A120">
        <v>2</v>
      </c>
      <c r="B120" t="s">
        <v>76</v>
      </c>
      <c r="C120">
        <v>0</v>
      </c>
      <c r="D120" t="s">
        <v>77</v>
      </c>
      <c r="F120" t="s">
        <v>188</v>
      </c>
    </row>
    <row r="121" spans="1:6" x14ac:dyDescent="0.25">
      <c r="A121">
        <v>3</v>
      </c>
      <c r="B121" t="s">
        <v>79</v>
      </c>
      <c r="C121">
        <v>-2</v>
      </c>
      <c r="D121" t="s">
        <v>74</v>
      </c>
      <c r="F121" t="s">
        <v>189</v>
      </c>
    </row>
    <row r="122" spans="1:6" x14ac:dyDescent="0.25">
      <c r="A122">
        <v>4</v>
      </c>
      <c r="B122" t="s">
        <v>190</v>
      </c>
      <c r="C122">
        <v>-2</v>
      </c>
      <c r="D122" t="s">
        <v>82</v>
      </c>
      <c r="F122" t="s">
        <v>191</v>
      </c>
    </row>
    <row r="123" spans="1:6" x14ac:dyDescent="0.25">
      <c r="A123" t="s">
        <v>192</v>
      </c>
    </row>
    <row r="124" spans="1:6" x14ac:dyDescent="0.25">
      <c r="A124" t="s">
        <v>67</v>
      </c>
    </row>
    <row r="125" spans="1:6" x14ac:dyDescent="0.25">
      <c r="A125" t="s">
        <v>68</v>
      </c>
      <c r="B125" t="s">
        <v>69</v>
      </c>
      <c r="C125" t="s">
        <v>70</v>
      </c>
      <c r="D125" t="s">
        <v>71</v>
      </c>
      <c r="F125" t="s">
        <v>72</v>
      </c>
    </row>
    <row r="126" spans="1:6" x14ac:dyDescent="0.25">
      <c r="A126">
        <v>1</v>
      </c>
      <c r="B126" t="s">
        <v>87</v>
      </c>
      <c r="C126">
        <v>-2</v>
      </c>
      <c r="D126" t="s">
        <v>74</v>
      </c>
      <c r="F126" t="s">
        <v>193</v>
      </c>
    </row>
    <row r="127" spans="1:6" x14ac:dyDescent="0.25">
      <c r="A127">
        <v>2</v>
      </c>
      <c r="B127" t="s">
        <v>85</v>
      </c>
      <c r="C127">
        <v>-3</v>
      </c>
      <c r="D127" t="s">
        <v>77</v>
      </c>
      <c r="F127" t="s">
        <v>194</v>
      </c>
    </row>
    <row r="128" spans="1:6" x14ac:dyDescent="0.25">
      <c r="A128">
        <v>3</v>
      </c>
      <c r="B128" t="s">
        <v>195</v>
      </c>
      <c r="C128">
        <v>-2</v>
      </c>
      <c r="D128" t="s">
        <v>74</v>
      </c>
      <c r="F128" t="s">
        <v>196</v>
      </c>
    </row>
    <row r="129" spans="1:6" x14ac:dyDescent="0.25">
      <c r="A129" t="s">
        <v>108</v>
      </c>
      <c r="B129" t="s">
        <v>197</v>
      </c>
      <c r="C129">
        <v>-4</v>
      </c>
      <c r="D129" t="s">
        <v>82</v>
      </c>
      <c r="F129" t="s">
        <v>198</v>
      </c>
    </row>
    <row r="130" spans="1:6" x14ac:dyDescent="0.25">
      <c r="A130" t="s">
        <v>199</v>
      </c>
    </row>
    <row r="131" spans="1:6" x14ac:dyDescent="0.25">
      <c r="A131" t="s">
        <v>67</v>
      </c>
    </row>
    <row r="132" spans="1:6" x14ac:dyDescent="0.25">
      <c r="A132" t="s">
        <v>68</v>
      </c>
      <c r="B132" t="s">
        <v>69</v>
      </c>
      <c r="C132" t="s">
        <v>94</v>
      </c>
      <c r="D132" t="s">
        <v>71</v>
      </c>
      <c r="F132" t="s">
        <v>72</v>
      </c>
    </row>
    <row r="133" spans="1:6" x14ac:dyDescent="0.25">
      <c r="A133" t="s">
        <v>108</v>
      </c>
      <c r="B133" t="s">
        <v>95</v>
      </c>
      <c r="D133" t="s">
        <v>74</v>
      </c>
      <c r="F133" t="s">
        <v>200</v>
      </c>
    </row>
    <row r="134" spans="1:6" x14ac:dyDescent="0.25">
      <c r="A134" t="s">
        <v>108</v>
      </c>
      <c r="B134" t="s">
        <v>97</v>
      </c>
      <c r="D134" t="s">
        <v>74</v>
      </c>
      <c r="F134" t="s">
        <v>200</v>
      </c>
    </row>
    <row r="135" spans="1:6" x14ac:dyDescent="0.25">
      <c r="A135" t="s">
        <v>108</v>
      </c>
      <c r="B135" t="s">
        <v>99</v>
      </c>
      <c r="D135" t="s">
        <v>82</v>
      </c>
      <c r="F135" t="s">
        <v>200</v>
      </c>
    </row>
    <row r="136" spans="1:6" x14ac:dyDescent="0.25">
      <c r="A136" t="s">
        <v>108</v>
      </c>
      <c r="B136" t="s">
        <v>101</v>
      </c>
      <c r="D136" t="s">
        <v>77</v>
      </c>
      <c r="F136" t="s">
        <v>200</v>
      </c>
    </row>
    <row r="137" spans="1:6" x14ac:dyDescent="0.25">
      <c r="A137" t="s">
        <v>201</v>
      </c>
    </row>
    <row r="138" spans="1:6" x14ac:dyDescent="0.25">
      <c r="A138" t="s">
        <v>202</v>
      </c>
    </row>
    <row r="139" spans="1:6" x14ac:dyDescent="0.25">
      <c r="A139" t="s">
        <v>67</v>
      </c>
    </row>
    <row r="140" spans="1:6" x14ac:dyDescent="0.25">
      <c r="A140" t="s">
        <v>68</v>
      </c>
      <c r="B140" t="s">
        <v>69</v>
      </c>
      <c r="C140" t="s">
        <v>70</v>
      </c>
      <c r="D140" t="s">
        <v>71</v>
      </c>
      <c r="F140" t="s">
        <v>72</v>
      </c>
    </row>
    <row r="141" spans="1:6" x14ac:dyDescent="0.25">
      <c r="A141">
        <v>1</v>
      </c>
      <c r="B141" t="s">
        <v>140</v>
      </c>
      <c r="C141">
        <v>-8</v>
      </c>
      <c r="D141" t="s">
        <v>74</v>
      </c>
      <c r="F141">
        <v>37.33</v>
      </c>
    </row>
    <row r="142" spans="1:6" x14ac:dyDescent="0.25">
      <c r="A142">
        <v>2</v>
      </c>
      <c r="B142" t="s">
        <v>203</v>
      </c>
      <c r="C142">
        <v>-9</v>
      </c>
      <c r="D142" t="s">
        <v>77</v>
      </c>
      <c r="F142">
        <v>41.05</v>
      </c>
    </row>
    <row r="143" spans="1:6" x14ac:dyDescent="0.25">
      <c r="A143">
        <v>3</v>
      </c>
      <c r="B143" t="s">
        <v>204</v>
      </c>
      <c r="C143">
        <v>-9</v>
      </c>
      <c r="D143" t="s">
        <v>74</v>
      </c>
      <c r="F143">
        <v>46.57</v>
      </c>
    </row>
    <row r="144" spans="1:6" x14ac:dyDescent="0.25">
      <c r="A144">
        <v>4</v>
      </c>
      <c r="B144" t="s">
        <v>205</v>
      </c>
      <c r="C144">
        <v>-9</v>
      </c>
      <c r="D144" t="s">
        <v>82</v>
      </c>
      <c r="F144">
        <v>51.4</v>
      </c>
    </row>
    <row r="145" spans="1:6" x14ac:dyDescent="0.25">
      <c r="A145" t="s">
        <v>206</v>
      </c>
    </row>
    <row r="146" spans="1:6" x14ac:dyDescent="0.25">
      <c r="A146" t="s">
        <v>67</v>
      </c>
    </row>
    <row r="147" spans="1:6" x14ac:dyDescent="0.25">
      <c r="A147" t="s">
        <v>68</v>
      </c>
      <c r="B147" t="s">
        <v>69</v>
      </c>
      <c r="C147" t="s">
        <v>70</v>
      </c>
      <c r="D147" t="s">
        <v>71</v>
      </c>
      <c r="F147" t="s">
        <v>72</v>
      </c>
    </row>
    <row r="148" spans="1:6" x14ac:dyDescent="0.25">
      <c r="A148">
        <v>1</v>
      </c>
      <c r="B148" t="s">
        <v>145</v>
      </c>
      <c r="C148">
        <v>-8</v>
      </c>
      <c r="D148" t="s">
        <v>74</v>
      </c>
      <c r="F148">
        <v>37.450000000000003</v>
      </c>
    </row>
    <row r="149" spans="1:6" x14ac:dyDescent="0.25">
      <c r="A149">
        <v>2</v>
      </c>
      <c r="B149" t="s">
        <v>207</v>
      </c>
      <c r="C149">
        <v>-8</v>
      </c>
      <c r="D149" t="s">
        <v>82</v>
      </c>
      <c r="F149">
        <v>38.25</v>
      </c>
    </row>
    <row r="150" spans="1:6" x14ac:dyDescent="0.25">
      <c r="A150">
        <v>3</v>
      </c>
      <c r="B150" t="s">
        <v>208</v>
      </c>
      <c r="C150">
        <v>-8</v>
      </c>
      <c r="D150" t="s">
        <v>74</v>
      </c>
      <c r="F150">
        <v>50.12</v>
      </c>
    </row>
    <row r="151" spans="1:6" x14ac:dyDescent="0.25">
      <c r="A151">
        <v>4</v>
      </c>
      <c r="B151" t="s">
        <v>209</v>
      </c>
      <c r="C151">
        <v>-9</v>
      </c>
      <c r="D151" t="s">
        <v>77</v>
      </c>
      <c r="F151">
        <v>51.51</v>
      </c>
    </row>
    <row r="152" spans="1:6" x14ac:dyDescent="0.25">
      <c r="A152" t="s">
        <v>210</v>
      </c>
    </row>
    <row r="153" spans="1:6" x14ac:dyDescent="0.25">
      <c r="A153" t="s">
        <v>67</v>
      </c>
    </row>
    <row r="154" spans="1:6" x14ac:dyDescent="0.25">
      <c r="A154" t="s">
        <v>68</v>
      </c>
      <c r="B154" t="s">
        <v>69</v>
      </c>
      <c r="C154" t="s">
        <v>70</v>
      </c>
      <c r="D154" t="s">
        <v>71</v>
      </c>
      <c r="F154" t="s">
        <v>72</v>
      </c>
    </row>
    <row r="155" spans="1:6" x14ac:dyDescent="0.25">
      <c r="A155">
        <v>1</v>
      </c>
      <c r="B155" t="s">
        <v>211</v>
      </c>
      <c r="C155">
        <v>-6</v>
      </c>
      <c r="D155" t="s">
        <v>74</v>
      </c>
      <c r="F155" t="s">
        <v>212</v>
      </c>
    </row>
    <row r="156" spans="1:6" x14ac:dyDescent="0.25">
      <c r="A156">
        <v>2</v>
      </c>
      <c r="B156" t="s">
        <v>213</v>
      </c>
      <c r="C156">
        <v>-7</v>
      </c>
      <c r="D156" t="s">
        <v>82</v>
      </c>
      <c r="F156" t="s">
        <v>214</v>
      </c>
    </row>
    <row r="157" spans="1:6" x14ac:dyDescent="0.25">
      <c r="A157">
        <v>3</v>
      </c>
      <c r="B157" t="s">
        <v>215</v>
      </c>
      <c r="C157">
        <v>-6</v>
      </c>
      <c r="D157" t="s">
        <v>77</v>
      </c>
      <c r="F157" t="s">
        <v>216</v>
      </c>
    </row>
    <row r="158" spans="1:6" x14ac:dyDescent="0.25">
      <c r="A158">
        <v>4</v>
      </c>
      <c r="B158" t="s">
        <v>217</v>
      </c>
      <c r="C158">
        <v>-6</v>
      </c>
      <c r="D158" t="s">
        <v>74</v>
      </c>
      <c r="F158" t="s">
        <v>218</v>
      </c>
    </row>
    <row r="159" spans="1:6" x14ac:dyDescent="0.25">
      <c r="A159" t="s">
        <v>219</v>
      </c>
    </row>
    <row r="160" spans="1:6" x14ac:dyDescent="0.25">
      <c r="A160" t="s">
        <v>67</v>
      </c>
    </row>
    <row r="161" spans="1:6" x14ac:dyDescent="0.25">
      <c r="A161" t="s">
        <v>68</v>
      </c>
      <c r="B161" t="s">
        <v>69</v>
      </c>
      <c r="C161" t="s">
        <v>70</v>
      </c>
      <c r="D161" t="s">
        <v>71</v>
      </c>
      <c r="F161" t="s">
        <v>72</v>
      </c>
    </row>
    <row r="162" spans="1:6" x14ac:dyDescent="0.25">
      <c r="A162">
        <v>1</v>
      </c>
      <c r="B162" t="s">
        <v>220</v>
      </c>
      <c r="C162">
        <v>-7</v>
      </c>
      <c r="D162" t="s">
        <v>77</v>
      </c>
      <c r="F162" t="s">
        <v>221</v>
      </c>
    </row>
    <row r="163" spans="1:6" x14ac:dyDescent="0.25">
      <c r="A163">
        <v>2</v>
      </c>
      <c r="B163" t="s">
        <v>161</v>
      </c>
      <c r="C163">
        <v>-6</v>
      </c>
      <c r="D163" t="s">
        <v>74</v>
      </c>
      <c r="F163" t="s">
        <v>222</v>
      </c>
    </row>
    <row r="164" spans="1:6" x14ac:dyDescent="0.25">
      <c r="A164">
        <v>3</v>
      </c>
      <c r="B164" t="s">
        <v>223</v>
      </c>
      <c r="C164">
        <v>-7</v>
      </c>
      <c r="D164" t="s">
        <v>82</v>
      </c>
      <c r="F164" t="s">
        <v>224</v>
      </c>
    </row>
    <row r="165" spans="1:6" x14ac:dyDescent="0.25">
      <c r="A165">
        <v>4</v>
      </c>
      <c r="B165" t="s">
        <v>225</v>
      </c>
      <c r="C165">
        <v>-7</v>
      </c>
      <c r="D165" t="s">
        <v>74</v>
      </c>
      <c r="F165" t="s">
        <v>226</v>
      </c>
    </row>
    <row r="166" spans="1:6" x14ac:dyDescent="0.25">
      <c r="A166" t="s">
        <v>227</v>
      </c>
    </row>
    <row r="167" spans="1:6" x14ac:dyDescent="0.25">
      <c r="A167" t="s">
        <v>67</v>
      </c>
    </row>
    <row r="168" spans="1:6" x14ac:dyDescent="0.25">
      <c r="A168" t="s">
        <v>68</v>
      </c>
      <c r="B168" t="s">
        <v>69</v>
      </c>
      <c r="C168" t="s">
        <v>70</v>
      </c>
      <c r="D168" t="s">
        <v>71</v>
      </c>
      <c r="F168" t="s">
        <v>72</v>
      </c>
    </row>
    <row r="169" spans="1:6" x14ac:dyDescent="0.25">
      <c r="A169">
        <v>1</v>
      </c>
      <c r="B169" t="s">
        <v>176</v>
      </c>
      <c r="C169">
        <v>-5</v>
      </c>
      <c r="D169" t="s">
        <v>77</v>
      </c>
      <c r="F169" t="s">
        <v>228</v>
      </c>
    </row>
    <row r="170" spans="1:6" x14ac:dyDescent="0.25">
      <c r="A170">
        <v>2</v>
      </c>
      <c r="B170" t="s">
        <v>229</v>
      </c>
      <c r="C170">
        <v>-4</v>
      </c>
      <c r="D170" t="s">
        <v>74</v>
      </c>
      <c r="F170" t="s">
        <v>230</v>
      </c>
    </row>
    <row r="171" spans="1:6" x14ac:dyDescent="0.25">
      <c r="A171">
        <v>3</v>
      </c>
      <c r="B171" t="s">
        <v>81</v>
      </c>
      <c r="C171">
        <v>-5</v>
      </c>
      <c r="D171" t="s">
        <v>82</v>
      </c>
      <c r="F171" t="s">
        <v>231</v>
      </c>
    </row>
    <row r="172" spans="1:6" x14ac:dyDescent="0.25">
      <c r="A172" t="s">
        <v>232</v>
      </c>
    </row>
    <row r="173" spans="1:6" x14ac:dyDescent="0.25">
      <c r="A173" t="s">
        <v>67</v>
      </c>
    </row>
    <row r="174" spans="1:6" x14ac:dyDescent="0.25">
      <c r="A174" t="s">
        <v>68</v>
      </c>
      <c r="B174" t="s">
        <v>69</v>
      </c>
      <c r="C174" t="s">
        <v>70</v>
      </c>
      <c r="D174" t="s">
        <v>71</v>
      </c>
      <c r="F174" t="s">
        <v>72</v>
      </c>
    </row>
    <row r="175" spans="1:6" x14ac:dyDescent="0.25">
      <c r="A175">
        <v>1</v>
      </c>
      <c r="B175" t="s">
        <v>233</v>
      </c>
      <c r="C175">
        <v>-4</v>
      </c>
      <c r="D175" t="s">
        <v>77</v>
      </c>
      <c r="F175" t="s">
        <v>234</v>
      </c>
    </row>
    <row r="176" spans="1:6" x14ac:dyDescent="0.25">
      <c r="A176">
        <v>2</v>
      </c>
      <c r="B176" t="s">
        <v>178</v>
      </c>
      <c r="C176">
        <v>-5</v>
      </c>
      <c r="D176" t="s">
        <v>74</v>
      </c>
      <c r="F176" t="s">
        <v>235</v>
      </c>
    </row>
    <row r="177" spans="1:6" x14ac:dyDescent="0.25">
      <c r="A177">
        <v>3</v>
      </c>
      <c r="B177" t="s">
        <v>236</v>
      </c>
      <c r="C177">
        <v>-5</v>
      </c>
      <c r="D177" t="s">
        <v>82</v>
      </c>
      <c r="F177" t="s">
        <v>237</v>
      </c>
    </row>
    <row r="178" spans="1:6" x14ac:dyDescent="0.25">
      <c r="A178">
        <v>4</v>
      </c>
      <c r="B178" t="s">
        <v>238</v>
      </c>
      <c r="C178">
        <v>-4</v>
      </c>
      <c r="D178" t="s">
        <v>74</v>
      </c>
      <c r="F178" t="s">
        <v>239</v>
      </c>
    </row>
    <row r="179" spans="1:6" x14ac:dyDescent="0.25">
      <c r="A179" t="s">
        <v>240</v>
      </c>
    </row>
    <row r="180" spans="1:6" x14ac:dyDescent="0.25">
      <c r="A180" t="s">
        <v>67</v>
      </c>
    </row>
    <row r="181" spans="1:6" x14ac:dyDescent="0.25">
      <c r="A181" t="s">
        <v>68</v>
      </c>
      <c r="B181" t="s">
        <v>69</v>
      </c>
      <c r="C181" t="s">
        <v>70</v>
      </c>
      <c r="D181" t="s">
        <v>71</v>
      </c>
      <c r="F181" t="s">
        <v>72</v>
      </c>
    </row>
    <row r="182" spans="1:6" x14ac:dyDescent="0.25">
      <c r="A182">
        <v>1</v>
      </c>
      <c r="B182" t="s">
        <v>76</v>
      </c>
      <c r="C182">
        <v>0</v>
      </c>
      <c r="D182" t="s">
        <v>77</v>
      </c>
      <c r="F182">
        <v>59.11</v>
      </c>
    </row>
    <row r="183" spans="1:6" x14ac:dyDescent="0.25">
      <c r="A183">
        <v>2</v>
      </c>
      <c r="B183" t="s">
        <v>241</v>
      </c>
      <c r="C183">
        <v>-2</v>
      </c>
      <c r="D183" t="s">
        <v>74</v>
      </c>
      <c r="F183" t="s">
        <v>242</v>
      </c>
    </row>
    <row r="184" spans="1:6" x14ac:dyDescent="0.25">
      <c r="A184">
        <v>3</v>
      </c>
      <c r="B184" t="s">
        <v>243</v>
      </c>
      <c r="C184">
        <v>-2</v>
      </c>
      <c r="D184" t="s">
        <v>74</v>
      </c>
      <c r="F184" t="s">
        <v>244</v>
      </c>
    </row>
    <row r="185" spans="1:6" x14ac:dyDescent="0.25">
      <c r="A185">
        <v>4</v>
      </c>
      <c r="B185" t="s">
        <v>245</v>
      </c>
      <c r="C185">
        <v>-3</v>
      </c>
      <c r="D185" t="s">
        <v>82</v>
      </c>
      <c r="F185" t="s">
        <v>246</v>
      </c>
    </row>
    <row r="186" spans="1:6" x14ac:dyDescent="0.25">
      <c r="A186" t="s">
        <v>247</v>
      </c>
    </row>
    <row r="187" spans="1:6" x14ac:dyDescent="0.25">
      <c r="A187" t="s">
        <v>67</v>
      </c>
    </row>
    <row r="188" spans="1:6" x14ac:dyDescent="0.25">
      <c r="A188" t="s">
        <v>68</v>
      </c>
      <c r="B188" t="s">
        <v>69</v>
      </c>
      <c r="C188" t="s">
        <v>70</v>
      </c>
      <c r="D188" t="s">
        <v>71</v>
      </c>
      <c r="F188" t="s">
        <v>72</v>
      </c>
    </row>
    <row r="189" spans="1:6" x14ac:dyDescent="0.25">
      <c r="A189">
        <v>1</v>
      </c>
      <c r="B189" t="s">
        <v>248</v>
      </c>
      <c r="C189">
        <v>0</v>
      </c>
      <c r="D189" t="s">
        <v>77</v>
      </c>
      <c r="F189">
        <v>55.86</v>
      </c>
    </row>
    <row r="190" spans="1:6" x14ac:dyDescent="0.25">
      <c r="A190">
        <v>2</v>
      </c>
      <c r="B190" t="s">
        <v>87</v>
      </c>
      <c r="C190">
        <v>-2</v>
      </c>
      <c r="D190" t="s">
        <v>74</v>
      </c>
      <c r="F190">
        <v>57.46</v>
      </c>
    </row>
    <row r="191" spans="1:6" x14ac:dyDescent="0.25">
      <c r="A191">
        <v>3</v>
      </c>
      <c r="B191" t="s">
        <v>249</v>
      </c>
      <c r="C191">
        <v>-5</v>
      </c>
      <c r="D191" t="s">
        <v>82</v>
      </c>
      <c r="F191" t="s">
        <v>250</v>
      </c>
    </row>
    <row r="192" spans="1:6" x14ac:dyDescent="0.25">
      <c r="A192">
        <v>4</v>
      </c>
      <c r="B192" t="s">
        <v>251</v>
      </c>
      <c r="C192">
        <v>-3</v>
      </c>
      <c r="D192" t="s">
        <v>74</v>
      </c>
      <c r="F192" t="s">
        <v>252</v>
      </c>
    </row>
    <row r="193" spans="1:6" x14ac:dyDescent="0.25">
      <c r="A193" t="s">
        <v>253</v>
      </c>
    </row>
    <row r="194" spans="1:6" x14ac:dyDescent="0.25">
      <c r="A194" t="s">
        <v>67</v>
      </c>
    </row>
    <row r="195" spans="1:6" x14ac:dyDescent="0.25">
      <c r="A195" t="s">
        <v>68</v>
      </c>
      <c r="B195" t="s">
        <v>69</v>
      </c>
      <c r="C195" t="s">
        <v>70</v>
      </c>
      <c r="D195" t="s">
        <v>71</v>
      </c>
      <c r="F195" t="s">
        <v>72</v>
      </c>
    </row>
    <row r="196" spans="1:6" x14ac:dyDescent="0.25">
      <c r="A196">
        <v>1</v>
      </c>
      <c r="B196" t="s">
        <v>140</v>
      </c>
      <c r="C196">
        <v>-8</v>
      </c>
      <c r="D196" t="s">
        <v>74</v>
      </c>
      <c r="F196">
        <v>41.36</v>
      </c>
    </row>
    <row r="197" spans="1:6" x14ac:dyDescent="0.25">
      <c r="A197">
        <v>2</v>
      </c>
      <c r="B197" t="s">
        <v>254</v>
      </c>
      <c r="C197">
        <v>-9</v>
      </c>
      <c r="D197" t="s">
        <v>82</v>
      </c>
      <c r="F197">
        <v>45.54</v>
      </c>
    </row>
    <row r="198" spans="1:6" x14ac:dyDescent="0.25">
      <c r="A198">
        <v>3</v>
      </c>
      <c r="B198" t="s">
        <v>142</v>
      </c>
      <c r="C198">
        <v>-8</v>
      </c>
      <c r="D198" t="s">
        <v>77</v>
      </c>
      <c r="F198">
        <v>45.64</v>
      </c>
    </row>
    <row r="199" spans="1:6" x14ac:dyDescent="0.25">
      <c r="A199">
        <v>4</v>
      </c>
      <c r="B199" t="s">
        <v>255</v>
      </c>
      <c r="C199">
        <v>-8</v>
      </c>
      <c r="D199" t="s">
        <v>74</v>
      </c>
      <c r="F199">
        <v>47.78</v>
      </c>
    </row>
    <row r="200" spans="1:6" x14ac:dyDescent="0.25">
      <c r="A200" t="s">
        <v>256</v>
      </c>
    </row>
    <row r="201" spans="1:6" x14ac:dyDescent="0.25">
      <c r="A201" t="s">
        <v>67</v>
      </c>
    </row>
    <row r="202" spans="1:6" x14ac:dyDescent="0.25">
      <c r="A202" t="s">
        <v>68</v>
      </c>
      <c r="B202" t="s">
        <v>69</v>
      </c>
      <c r="C202" t="s">
        <v>70</v>
      </c>
      <c r="D202" t="s">
        <v>71</v>
      </c>
      <c r="F202" t="s">
        <v>72</v>
      </c>
    </row>
    <row r="203" spans="1:6" x14ac:dyDescent="0.25">
      <c r="A203">
        <v>1</v>
      </c>
      <c r="B203" t="s">
        <v>257</v>
      </c>
      <c r="C203">
        <v>-8</v>
      </c>
      <c r="D203" t="s">
        <v>74</v>
      </c>
      <c r="F203">
        <v>49.66</v>
      </c>
    </row>
    <row r="204" spans="1:6" x14ac:dyDescent="0.25">
      <c r="A204">
        <v>2</v>
      </c>
      <c r="B204" t="s">
        <v>258</v>
      </c>
      <c r="C204">
        <v>-9</v>
      </c>
      <c r="D204" t="s">
        <v>82</v>
      </c>
      <c r="F204">
        <v>59.08</v>
      </c>
    </row>
    <row r="205" spans="1:6" x14ac:dyDescent="0.25">
      <c r="A205">
        <v>3</v>
      </c>
      <c r="B205" t="s">
        <v>209</v>
      </c>
      <c r="C205">
        <v>-9</v>
      </c>
      <c r="D205" t="s">
        <v>77</v>
      </c>
      <c r="F205">
        <v>59.24</v>
      </c>
    </row>
    <row r="206" spans="1:6" x14ac:dyDescent="0.25">
      <c r="A206">
        <v>4</v>
      </c>
      <c r="B206" t="s">
        <v>208</v>
      </c>
      <c r="C206">
        <v>-8</v>
      </c>
      <c r="D206" t="s">
        <v>74</v>
      </c>
      <c r="F206" t="s">
        <v>259</v>
      </c>
    </row>
    <row r="207" spans="1:6" x14ac:dyDescent="0.25">
      <c r="A207" t="s">
        <v>260</v>
      </c>
    </row>
    <row r="208" spans="1:6" x14ac:dyDescent="0.25">
      <c r="A208" t="s">
        <v>67</v>
      </c>
    </row>
    <row r="209" spans="1:6" x14ac:dyDescent="0.25">
      <c r="A209" t="s">
        <v>68</v>
      </c>
      <c r="B209" t="s">
        <v>69</v>
      </c>
      <c r="C209" t="s">
        <v>70</v>
      </c>
      <c r="D209" t="s">
        <v>71</v>
      </c>
      <c r="F209" t="s">
        <v>72</v>
      </c>
    </row>
    <row r="210" spans="1:6" x14ac:dyDescent="0.25">
      <c r="A210">
        <v>1</v>
      </c>
      <c r="B210" t="s">
        <v>261</v>
      </c>
      <c r="C210">
        <v>-6</v>
      </c>
      <c r="D210" t="s">
        <v>74</v>
      </c>
      <c r="F210" t="s">
        <v>262</v>
      </c>
    </row>
    <row r="211" spans="1:6" x14ac:dyDescent="0.25">
      <c r="A211">
        <v>2</v>
      </c>
      <c r="B211" t="s">
        <v>154</v>
      </c>
      <c r="C211">
        <v>-6</v>
      </c>
      <c r="D211" t="s">
        <v>77</v>
      </c>
      <c r="F211" t="s">
        <v>263</v>
      </c>
    </row>
    <row r="212" spans="1:6" x14ac:dyDescent="0.25">
      <c r="A212">
        <v>3</v>
      </c>
      <c r="B212" t="s">
        <v>264</v>
      </c>
      <c r="C212">
        <v>-6</v>
      </c>
      <c r="D212" t="s">
        <v>82</v>
      </c>
      <c r="F212" t="s">
        <v>265</v>
      </c>
    </row>
    <row r="213" spans="1:6" x14ac:dyDescent="0.25">
      <c r="A213">
        <v>4</v>
      </c>
      <c r="B213" t="s">
        <v>266</v>
      </c>
      <c r="C213">
        <v>-6</v>
      </c>
      <c r="D213" t="s">
        <v>74</v>
      </c>
      <c r="F213" t="s">
        <v>267</v>
      </c>
    </row>
    <row r="214" spans="1:6" x14ac:dyDescent="0.25">
      <c r="A214" t="s">
        <v>108</v>
      </c>
      <c r="B214" t="s">
        <v>268</v>
      </c>
      <c r="C214">
        <v>-6</v>
      </c>
      <c r="D214" t="s">
        <v>82</v>
      </c>
      <c r="F214" t="s">
        <v>109</v>
      </c>
    </row>
    <row r="215" spans="1:6" x14ac:dyDescent="0.25">
      <c r="A215" t="s">
        <v>269</v>
      </c>
    </row>
    <row r="216" spans="1:6" x14ac:dyDescent="0.25">
      <c r="A216" t="s">
        <v>67</v>
      </c>
    </row>
    <row r="217" spans="1:6" x14ac:dyDescent="0.25">
      <c r="A217" t="s">
        <v>68</v>
      </c>
      <c r="B217" t="s">
        <v>69</v>
      </c>
      <c r="C217" t="s">
        <v>70</v>
      </c>
      <c r="D217" t="s">
        <v>71</v>
      </c>
      <c r="F217" t="s">
        <v>72</v>
      </c>
    </row>
    <row r="218" spans="1:6" x14ac:dyDescent="0.25">
      <c r="A218">
        <v>1</v>
      </c>
      <c r="B218" t="s">
        <v>270</v>
      </c>
      <c r="C218">
        <v>-6</v>
      </c>
      <c r="D218" t="s">
        <v>77</v>
      </c>
      <c r="F218" t="s">
        <v>271</v>
      </c>
    </row>
    <row r="219" spans="1:6" x14ac:dyDescent="0.25">
      <c r="A219">
        <v>2</v>
      </c>
      <c r="B219" t="s">
        <v>272</v>
      </c>
      <c r="C219">
        <v>-7</v>
      </c>
      <c r="D219" t="s">
        <v>74</v>
      </c>
      <c r="F219" t="s">
        <v>273</v>
      </c>
    </row>
    <row r="220" spans="1:6" x14ac:dyDescent="0.25">
      <c r="A220">
        <v>3</v>
      </c>
      <c r="B220" t="s">
        <v>274</v>
      </c>
      <c r="C220">
        <v>-7</v>
      </c>
      <c r="D220" t="s">
        <v>82</v>
      </c>
      <c r="F220" t="s">
        <v>275</v>
      </c>
    </row>
    <row r="221" spans="1:6" x14ac:dyDescent="0.25">
      <c r="A221" t="s">
        <v>276</v>
      </c>
    </row>
    <row r="222" spans="1:6" x14ac:dyDescent="0.25">
      <c r="A222" t="s">
        <v>67</v>
      </c>
    </row>
    <row r="223" spans="1:6" x14ac:dyDescent="0.25">
      <c r="A223" t="s">
        <v>68</v>
      </c>
      <c r="B223" t="s">
        <v>69</v>
      </c>
      <c r="C223" t="s">
        <v>70</v>
      </c>
      <c r="D223" t="s">
        <v>71</v>
      </c>
      <c r="F223" t="s">
        <v>72</v>
      </c>
    </row>
    <row r="224" spans="1:6" x14ac:dyDescent="0.25">
      <c r="A224">
        <v>1</v>
      </c>
      <c r="B224" t="s">
        <v>277</v>
      </c>
      <c r="C224">
        <v>-4</v>
      </c>
      <c r="D224" t="s">
        <v>74</v>
      </c>
      <c r="F224" t="s">
        <v>278</v>
      </c>
    </row>
    <row r="225" spans="1:6" x14ac:dyDescent="0.25">
      <c r="A225">
        <v>2</v>
      </c>
      <c r="B225" t="s">
        <v>279</v>
      </c>
      <c r="C225">
        <v>-4</v>
      </c>
      <c r="D225" t="s">
        <v>77</v>
      </c>
      <c r="F225" t="s">
        <v>280</v>
      </c>
    </row>
    <row r="226" spans="1:6" x14ac:dyDescent="0.25">
      <c r="A226">
        <v>3</v>
      </c>
      <c r="B226" t="s">
        <v>281</v>
      </c>
      <c r="C226">
        <v>-4</v>
      </c>
      <c r="D226" t="s">
        <v>82</v>
      </c>
      <c r="F226" t="s">
        <v>282</v>
      </c>
    </row>
    <row r="227" spans="1:6" x14ac:dyDescent="0.25">
      <c r="A227">
        <v>4</v>
      </c>
      <c r="B227" t="s">
        <v>174</v>
      </c>
      <c r="C227">
        <v>-5</v>
      </c>
      <c r="D227" t="s">
        <v>74</v>
      </c>
      <c r="F227" t="s">
        <v>283</v>
      </c>
    </row>
    <row r="228" spans="1:6" x14ac:dyDescent="0.25">
      <c r="A228" t="s">
        <v>284</v>
      </c>
    </row>
    <row r="229" spans="1:6" x14ac:dyDescent="0.25">
      <c r="A229" t="s">
        <v>67</v>
      </c>
    </row>
    <row r="230" spans="1:6" x14ac:dyDescent="0.25">
      <c r="A230" t="s">
        <v>68</v>
      </c>
      <c r="B230" t="s">
        <v>69</v>
      </c>
      <c r="C230" t="s">
        <v>70</v>
      </c>
      <c r="D230" t="s">
        <v>71</v>
      </c>
      <c r="F230" t="s">
        <v>72</v>
      </c>
    </row>
    <row r="231" spans="1:6" x14ac:dyDescent="0.25">
      <c r="A231">
        <v>1</v>
      </c>
      <c r="B231" t="s">
        <v>285</v>
      </c>
      <c r="C231">
        <v>-4</v>
      </c>
      <c r="D231" t="s">
        <v>77</v>
      </c>
      <c r="F231">
        <v>57.79</v>
      </c>
    </row>
    <row r="232" spans="1:6" x14ac:dyDescent="0.25">
      <c r="A232">
        <v>2</v>
      </c>
      <c r="B232" t="s">
        <v>286</v>
      </c>
      <c r="C232">
        <v>-4</v>
      </c>
      <c r="D232" t="s">
        <v>74</v>
      </c>
      <c r="F232">
        <v>58.48</v>
      </c>
    </row>
    <row r="233" spans="1:6" x14ac:dyDescent="0.25">
      <c r="A233">
        <v>3</v>
      </c>
      <c r="B233" t="s">
        <v>287</v>
      </c>
      <c r="C233">
        <v>-5</v>
      </c>
      <c r="D233" t="s">
        <v>82</v>
      </c>
      <c r="F233" t="s">
        <v>288</v>
      </c>
    </row>
    <row r="234" spans="1:6" x14ac:dyDescent="0.25">
      <c r="A234">
        <v>4</v>
      </c>
      <c r="B234" t="s">
        <v>184</v>
      </c>
      <c r="C234">
        <v>-4</v>
      </c>
      <c r="D234" t="s">
        <v>74</v>
      </c>
      <c r="F234" t="s">
        <v>289</v>
      </c>
    </row>
    <row r="235" spans="1:6" x14ac:dyDescent="0.25">
      <c r="A235" t="s">
        <v>290</v>
      </c>
    </row>
    <row r="236" spans="1:6" x14ac:dyDescent="0.25">
      <c r="A236" t="s">
        <v>67</v>
      </c>
    </row>
    <row r="237" spans="1:6" x14ac:dyDescent="0.25">
      <c r="A237" t="s">
        <v>68</v>
      </c>
      <c r="B237" t="s">
        <v>69</v>
      </c>
      <c r="C237" t="s">
        <v>70</v>
      </c>
      <c r="D237" t="s">
        <v>71</v>
      </c>
      <c r="F237" t="s">
        <v>72</v>
      </c>
    </row>
    <row r="238" spans="1:6" x14ac:dyDescent="0.25">
      <c r="A238">
        <v>1</v>
      </c>
      <c r="B238" t="s">
        <v>291</v>
      </c>
      <c r="C238">
        <v>-5</v>
      </c>
      <c r="D238" t="s">
        <v>77</v>
      </c>
      <c r="F238" t="s">
        <v>292</v>
      </c>
    </row>
    <row r="239" spans="1:6" x14ac:dyDescent="0.25">
      <c r="A239">
        <v>2</v>
      </c>
      <c r="B239" t="s">
        <v>73</v>
      </c>
      <c r="C239">
        <v>-1</v>
      </c>
      <c r="D239" t="s">
        <v>74</v>
      </c>
      <c r="F239" t="s">
        <v>293</v>
      </c>
    </row>
    <row r="240" spans="1:6" x14ac:dyDescent="0.25">
      <c r="A240">
        <v>3</v>
      </c>
      <c r="B240" t="s">
        <v>243</v>
      </c>
      <c r="C240">
        <v>-2</v>
      </c>
      <c r="D240" t="s">
        <v>74</v>
      </c>
      <c r="F240" t="s">
        <v>294</v>
      </c>
    </row>
    <row r="241" spans="1:6" x14ac:dyDescent="0.25">
      <c r="A241">
        <v>4</v>
      </c>
      <c r="B241" t="s">
        <v>295</v>
      </c>
      <c r="C241">
        <v>-5</v>
      </c>
      <c r="D241" t="s">
        <v>82</v>
      </c>
      <c r="F241" t="s">
        <v>296</v>
      </c>
    </row>
    <row r="242" spans="1:6" x14ac:dyDescent="0.25">
      <c r="A242" t="s">
        <v>297</v>
      </c>
    </row>
    <row r="243" spans="1:6" x14ac:dyDescent="0.25">
      <c r="A243" t="s">
        <v>67</v>
      </c>
    </row>
    <row r="244" spans="1:6" x14ac:dyDescent="0.25">
      <c r="A244" t="s">
        <v>68</v>
      </c>
      <c r="B244" t="s">
        <v>69</v>
      </c>
      <c r="C244" t="s">
        <v>70</v>
      </c>
      <c r="D244" t="s">
        <v>71</v>
      </c>
      <c r="F244" t="s">
        <v>72</v>
      </c>
    </row>
    <row r="245" spans="1:6" x14ac:dyDescent="0.25">
      <c r="A245">
        <v>1</v>
      </c>
      <c r="B245" t="s">
        <v>85</v>
      </c>
      <c r="C245">
        <v>-3</v>
      </c>
      <c r="D245" t="s">
        <v>77</v>
      </c>
      <c r="F245" t="s">
        <v>298</v>
      </c>
    </row>
    <row r="246" spans="1:6" x14ac:dyDescent="0.25">
      <c r="A246">
        <v>2</v>
      </c>
      <c r="B246" t="s">
        <v>195</v>
      </c>
      <c r="C246">
        <v>-2</v>
      </c>
      <c r="D246" t="s">
        <v>74</v>
      </c>
      <c r="F246" t="s">
        <v>299</v>
      </c>
    </row>
    <row r="247" spans="1:6" x14ac:dyDescent="0.25">
      <c r="A247">
        <v>3</v>
      </c>
      <c r="B247" t="s">
        <v>300</v>
      </c>
      <c r="C247">
        <v>-1</v>
      </c>
      <c r="D247" t="s">
        <v>74</v>
      </c>
      <c r="F247" t="s">
        <v>301</v>
      </c>
    </row>
    <row r="248" spans="1:6" x14ac:dyDescent="0.25">
      <c r="A248">
        <v>4</v>
      </c>
      <c r="B248" t="s">
        <v>89</v>
      </c>
      <c r="C248">
        <v>-5</v>
      </c>
      <c r="D248" t="s">
        <v>82</v>
      </c>
      <c r="F248" t="s">
        <v>302</v>
      </c>
    </row>
    <row r="249" spans="1:6" x14ac:dyDescent="0.25">
      <c r="A249" t="s">
        <v>303</v>
      </c>
    </row>
    <row r="250" spans="1:6" x14ac:dyDescent="0.25">
      <c r="A250" t="s">
        <v>67</v>
      </c>
    </row>
    <row r="251" spans="1:6" x14ac:dyDescent="0.25">
      <c r="A251" t="s">
        <v>68</v>
      </c>
      <c r="B251" t="s">
        <v>69</v>
      </c>
      <c r="C251" t="s">
        <v>70</v>
      </c>
      <c r="D251" t="s">
        <v>71</v>
      </c>
      <c r="F251" t="s">
        <v>72</v>
      </c>
    </row>
    <row r="252" spans="1:6" x14ac:dyDescent="0.25">
      <c r="A252">
        <v>1</v>
      </c>
      <c r="B252" t="s">
        <v>304</v>
      </c>
      <c r="C252">
        <v>-9</v>
      </c>
      <c r="D252" t="s">
        <v>82</v>
      </c>
      <c r="F252">
        <v>39.380000000000003</v>
      </c>
    </row>
    <row r="253" spans="1:6" x14ac:dyDescent="0.25">
      <c r="A253">
        <v>2</v>
      </c>
      <c r="B253" t="s">
        <v>305</v>
      </c>
      <c r="C253">
        <v>-8</v>
      </c>
      <c r="D253" t="s">
        <v>74</v>
      </c>
      <c r="F253">
        <v>39.979999999999997</v>
      </c>
    </row>
    <row r="254" spans="1:6" x14ac:dyDescent="0.25">
      <c r="A254">
        <v>3</v>
      </c>
      <c r="B254" t="s">
        <v>306</v>
      </c>
      <c r="C254">
        <v>-8</v>
      </c>
      <c r="D254" t="s">
        <v>74</v>
      </c>
      <c r="F254">
        <v>49.84</v>
      </c>
    </row>
    <row r="255" spans="1:6" x14ac:dyDescent="0.25">
      <c r="A255" t="s">
        <v>108</v>
      </c>
      <c r="B255" t="s">
        <v>203</v>
      </c>
      <c r="C255">
        <v>-9</v>
      </c>
      <c r="D255" t="s">
        <v>77</v>
      </c>
      <c r="F255" t="s">
        <v>307</v>
      </c>
    </row>
    <row r="256" spans="1:6" x14ac:dyDescent="0.25">
      <c r="A256" t="s">
        <v>308</v>
      </c>
    </row>
    <row r="257" spans="1:6" x14ac:dyDescent="0.25">
      <c r="A257" t="s">
        <v>67</v>
      </c>
    </row>
    <row r="258" spans="1:6" x14ac:dyDescent="0.25">
      <c r="A258" t="s">
        <v>68</v>
      </c>
      <c r="B258" t="s">
        <v>69</v>
      </c>
      <c r="C258" t="s">
        <v>70</v>
      </c>
      <c r="D258" t="s">
        <v>71</v>
      </c>
      <c r="F258" t="s">
        <v>72</v>
      </c>
    </row>
    <row r="259" spans="1:6" x14ac:dyDescent="0.25">
      <c r="A259">
        <v>1</v>
      </c>
      <c r="B259" t="s">
        <v>257</v>
      </c>
      <c r="C259">
        <v>-8</v>
      </c>
      <c r="D259" t="s">
        <v>74</v>
      </c>
      <c r="F259">
        <v>40.29</v>
      </c>
    </row>
    <row r="260" spans="1:6" x14ac:dyDescent="0.25">
      <c r="A260">
        <v>2</v>
      </c>
      <c r="B260" t="s">
        <v>309</v>
      </c>
      <c r="C260">
        <v>-8</v>
      </c>
      <c r="D260" t="s">
        <v>82</v>
      </c>
      <c r="F260">
        <v>41.42</v>
      </c>
    </row>
    <row r="261" spans="1:6" x14ac:dyDescent="0.25">
      <c r="A261" t="s">
        <v>108</v>
      </c>
      <c r="B261" t="s">
        <v>209</v>
      </c>
      <c r="C261">
        <v>-9</v>
      </c>
      <c r="D261" t="s">
        <v>77</v>
      </c>
      <c r="F261" t="s">
        <v>310</v>
      </c>
    </row>
    <row r="262" spans="1:6" x14ac:dyDescent="0.25">
      <c r="A262" t="s">
        <v>108</v>
      </c>
      <c r="B262" t="s">
        <v>311</v>
      </c>
      <c r="C262">
        <v>-8</v>
      </c>
      <c r="D262" t="s">
        <v>74</v>
      </c>
      <c r="F262" t="s">
        <v>307</v>
      </c>
    </row>
    <row r="263" spans="1:6" x14ac:dyDescent="0.25">
      <c r="A263" t="s">
        <v>312</v>
      </c>
    </row>
    <row r="264" spans="1:6" x14ac:dyDescent="0.25">
      <c r="A264" t="s">
        <v>67</v>
      </c>
    </row>
    <row r="265" spans="1:6" x14ac:dyDescent="0.25">
      <c r="A265" t="s">
        <v>68</v>
      </c>
      <c r="B265" t="s">
        <v>69</v>
      </c>
      <c r="C265" t="s">
        <v>70</v>
      </c>
      <c r="D265" t="s">
        <v>71</v>
      </c>
      <c r="F265" t="s">
        <v>72</v>
      </c>
    </row>
    <row r="266" spans="1:6" x14ac:dyDescent="0.25">
      <c r="A266">
        <v>1</v>
      </c>
      <c r="B266" t="s">
        <v>150</v>
      </c>
      <c r="C266">
        <v>-6</v>
      </c>
      <c r="D266" t="s">
        <v>74</v>
      </c>
      <c r="F266" t="s">
        <v>313</v>
      </c>
    </row>
    <row r="267" spans="1:6" x14ac:dyDescent="0.25">
      <c r="A267">
        <v>2</v>
      </c>
      <c r="B267" t="s">
        <v>154</v>
      </c>
      <c r="C267">
        <v>-6</v>
      </c>
      <c r="D267" t="s">
        <v>77</v>
      </c>
      <c r="F267" t="s">
        <v>314</v>
      </c>
    </row>
    <row r="268" spans="1:6" x14ac:dyDescent="0.25">
      <c r="A268">
        <v>3</v>
      </c>
      <c r="B268" t="s">
        <v>213</v>
      </c>
      <c r="C268">
        <v>-7</v>
      </c>
      <c r="D268" t="s">
        <v>82</v>
      </c>
      <c r="F268" t="s">
        <v>315</v>
      </c>
    </row>
    <row r="269" spans="1:6" x14ac:dyDescent="0.25">
      <c r="A269">
        <v>4</v>
      </c>
      <c r="B269" t="s">
        <v>316</v>
      </c>
      <c r="C269">
        <v>-7</v>
      </c>
      <c r="D269" t="s">
        <v>74</v>
      </c>
      <c r="F269" t="s">
        <v>317</v>
      </c>
    </row>
    <row r="270" spans="1:6" x14ac:dyDescent="0.25">
      <c r="A270" t="s">
        <v>318</v>
      </c>
    </row>
    <row r="271" spans="1:6" x14ac:dyDescent="0.25">
      <c r="A271" t="s">
        <v>67</v>
      </c>
    </row>
    <row r="272" spans="1:6" x14ac:dyDescent="0.25">
      <c r="A272" t="s">
        <v>68</v>
      </c>
      <c r="B272" t="s">
        <v>69</v>
      </c>
      <c r="C272" t="s">
        <v>70</v>
      </c>
      <c r="D272" t="s">
        <v>71</v>
      </c>
      <c r="F272" t="s">
        <v>72</v>
      </c>
    </row>
    <row r="273" spans="1:6" x14ac:dyDescent="0.25">
      <c r="A273">
        <v>1</v>
      </c>
      <c r="B273" t="s">
        <v>159</v>
      </c>
      <c r="C273">
        <v>-6</v>
      </c>
      <c r="D273" t="s">
        <v>77</v>
      </c>
      <c r="F273" t="s">
        <v>319</v>
      </c>
    </row>
    <row r="274" spans="1:6" x14ac:dyDescent="0.25">
      <c r="A274">
        <v>2</v>
      </c>
      <c r="B274" t="s">
        <v>161</v>
      </c>
      <c r="C274">
        <v>-6</v>
      </c>
      <c r="D274" t="s">
        <v>74</v>
      </c>
      <c r="F274" t="s">
        <v>320</v>
      </c>
    </row>
    <row r="275" spans="1:6" x14ac:dyDescent="0.25">
      <c r="A275">
        <v>3</v>
      </c>
      <c r="B275" t="s">
        <v>223</v>
      </c>
      <c r="C275">
        <v>-7</v>
      </c>
      <c r="D275" t="s">
        <v>82</v>
      </c>
      <c r="F275" t="s">
        <v>321</v>
      </c>
    </row>
    <row r="276" spans="1:6" x14ac:dyDescent="0.25">
      <c r="A276">
        <v>4</v>
      </c>
      <c r="B276" t="s">
        <v>322</v>
      </c>
      <c r="C276">
        <v>-6</v>
      </c>
      <c r="D276" t="s">
        <v>74</v>
      </c>
      <c r="F276" t="s">
        <v>323</v>
      </c>
    </row>
    <row r="277" spans="1:6" x14ac:dyDescent="0.25">
      <c r="A277" t="s">
        <v>324</v>
      </c>
    </row>
    <row r="278" spans="1:6" x14ac:dyDescent="0.25">
      <c r="A278" t="s">
        <v>67</v>
      </c>
    </row>
    <row r="279" spans="1:6" x14ac:dyDescent="0.25">
      <c r="A279" t="s">
        <v>68</v>
      </c>
      <c r="B279" t="s">
        <v>69</v>
      </c>
      <c r="C279" t="s">
        <v>70</v>
      </c>
      <c r="D279" t="s">
        <v>71</v>
      </c>
      <c r="F279" t="s">
        <v>72</v>
      </c>
    </row>
    <row r="280" spans="1:6" x14ac:dyDescent="0.25">
      <c r="A280">
        <v>1</v>
      </c>
      <c r="B280" t="s">
        <v>291</v>
      </c>
      <c r="C280">
        <v>-5</v>
      </c>
      <c r="D280" t="s">
        <v>77</v>
      </c>
      <c r="F280" t="s">
        <v>325</v>
      </c>
    </row>
    <row r="281" spans="1:6" x14ac:dyDescent="0.25">
      <c r="A281">
        <v>2</v>
      </c>
      <c r="B281" t="s">
        <v>277</v>
      </c>
      <c r="C281">
        <v>-4</v>
      </c>
      <c r="D281" t="s">
        <v>74</v>
      </c>
      <c r="F281" t="s">
        <v>326</v>
      </c>
    </row>
    <row r="282" spans="1:6" x14ac:dyDescent="0.25">
      <c r="A282">
        <v>3</v>
      </c>
      <c r="B282" t="s">
        <v>295</v>
      </c>
      <c r="C282">
        <v>-5</v>
      </c>
      <c r="D282" t="s">
        <v>82</v>
      </c>
      <c r="F282" t="s">
        <v>327</v>
      </c>
    </row>
    <row r="283" spans="1:6" x14ac:dyDescent="0.25">
      <c r="A283">
        <v>4</v>
      </c>
      <c r="B283" t="s">
        <v>174</v>
      </c>
      <c r="C283">
        <v>-5</v>
      </c>
      <c r="D283" t="s">
        <v>74</v>
      </c>
      <c r="F283" t="s">
        <v>328</v>
      </c>
    </row>
    <row r="284" spans="1:6" x14ac:dyDescent="0.25">
      <c r="A284" t="s">
        <v>329</v>
      </c>
    </row>
    <row r="285" spans="1:6" x14ac:dyDescent="0.25">
      <c r="A285" t="s">
        <v>67</v>
      </c>
    </row>
    <row r="286" spans="1:6" x14ac:dyDescent="0.25">
      <c r="A286" t="s">
        <v>68</v>
      </c>
      <c r="B286" t="s">
        <v>69</v>
      </c>
      <c r="C286" t="s">
        <v>70</v>
      </c>
      <c r="D286" t="s">
        <v>71</v>
      </c>
      <c r="F286" t="s">
        <v>72</v>
      </c>
    </row>
    <row r="287" spans="1:6" x14ac:dyDescent="0.25">
      <c r="A287">
        <v>1</v>
      </c>
      <c r="B287" t="s">
        <v>182</v>
      </c>
      <c r="C287">
        <v>-5</v>
      </c>
      <c r="D287" t="s">
        <v>82</v>
      </c>
      <c r="F287" t="s">
        <v>330</v>
      </c>
    </row>
    <row r="288" spans="1:6" x14ac:dyDescent="0.25">
      <c r="A288">
        <v>2</v>
      </c>
      <c r="B288" t="s">
        <v>233</v>
      </c>
      <c r="C288">
        <v>-4</v>
      </c>
      <c r="D288" t="s">
        <v>77</v>
      </c>
      <c r="F288" t="s">
        <v>331</v>
      </c>
    </row>
    <row r="289" spans="1:6" x14ac:dyDescent="0.25">
      <c r="A289">
        <v>3</v>
      </c>
      <c r="B289" t="s">
        <v>332</v>
      </c>
      <c r="C289">
        <v>-5</v>
      </c>
      <c r="D289" t="s">
        <v>74</v>
      </c>
      <c r="F289" t="s">
        <v>333</v>
      </c>
    </row>
    <row r="290" spans="1:6" x14ac:dyDescent="0.25">
      <c r="A290">
        <v>4</v>
      </c>
      <c r="B290" t="s">
        <v>334</v>
      </c>
      <c r="C290">
        <v>-5</v>
      </c>
      <c r="D290" t="s">
        <v>74</v>
      </c>
      <c r="F290" t="s">
        <v>335</v>
      </c>
    </row>
    <row r="291" spans="1:6" x14ac:dyDescent="0.25">
      <c r="A291" t="s">
        <v>336</v>
      </c>
    </row>
    <row r="292" spans="1:6" x14ac:dyDescent="0.25">
      <c r="A292" t="s">
        <v>67</v>
      </c>
    </row>
    <row r="293" spans="1:6" x14ac:dyDescent="0.25">
      <c r="A293" t="s">
        <v>68</v>
      </c>
      <c r="B293" t="s">
        <v>69</v>
      </c>
      <c r="C293" t="s">
        <v>70</v>
      </c>
      <c r="D293" t="s">
        <v>71</v>
      </c>
      <c r="F293" t="s">
        <v>72</v>
      </c>
    </row>
    <row r="294" spans="1:6" x14ac:dyDescent="0.25">
      <c r="A294">
        <v>1</v>
      </c>
      <c r="B294" t="s">
        <v>176</v>
      </c>
      <c r="C294">
        <v>-5</v>
      </c>
      <c r="D294" t="s">
        <v>77</v>
      </c>
      <c r="F294" t="s">
        <v>337</v>
      </c>
    </row>
    <row r="295" spans="1:6" x14ac:dyDescent="0.25">
      <c r="A295">
        <v>2</v>
      </c>
      <c r="B295" t="s">
        <v>211</v>
      </c>
      <c r="C295">
        <v>-6</v>
      </c>
      <c r="D295" t="s">
        <v>74</v>
      </c>
      <c r="F295" t="s">
        <v>338</v>
      </c>
    </row>
    <row r="296" spans="1:6" x14ac:dyDescent="0.25">
      <c r="A296">
        <v>3</v>
      </c>
      <c r="B296" t="s">
        <v>79</v>
      </c>
      <c r="C296">
        <v>-2</v>
      </c>
      <c r="D296" t="s">
        <v>74</v>
      </c>
      <c r="F296" t="s">
        <v>339</v>
      </c>
    </row>
    <row r="297" spans="1:6" x14ac:dyDescent="0.25">
      <c r="A297">
        <v>4</v>
      </c>
      <c r="B297" t="s">
        <v>340</v>
      </c>
      <c r="C297">
        <v>-3</v>
      </c>
      <c r="D297" t="s">
        <v>82</v>
      </c>
      <c r="F297" t="s">
        <v>341</v>
      </c>
    </row>
    <row r="298" spans="1:6" x14ac:dyDescent="0.25">
      <c r="A298" t="s">
        <v>342</v>
      </c>
    </row>
    <row r="299" spans="1:6" x14ac:dyDescent="0.25">
      <c r="A299" t="s">
        <v>67</v>
      </c>
    </row>
    <row r="300" spans="1:6" x14ac:dyDescent="0.25">
      <c r="A300" t="s">
        <v>68</v>
      </c>
      <c r="B300" t="s">
        <v>69</v>
      </c>
      <c r="C300" t="s">
        <v>70</v>
      </c>
      <c r="D300" t="s">
        <v>71</v>
      </c>
      <c r="F300" t="s">
        <v>72</v>
      </c>
    </row>
    <row r="301" spans="1:6" x14ac:dyDescent="0.25">
      <c r="A301">
        <v>1</v>
      </c>
      <c r="B301" t="s">
        <v>178</v>
      </c>
      <c r="C301">
        <v>-5</v>
      </c>
      <c r="D301" t="s">
        <v>74</v>
      </c>
      <c r="F301" t="s">
        <v>343</v>
      </c>
    </row>
    <row r="302" spans="1:6" x14ac:dyDescent="0.25">
      <c r="A302">
        <v>2</v>
      </c>
      <c r="B302" t="s">
        <v>285</v>
      </c>
      <c r="C302">
        <v>-4</v>
      </c>
      <c r="D302" t="s">
        <v>77</v>
      </c>
      <c r="F302" t="s">
        <v>344</v>
      </c>
    </row>
    <row r="303" spans="1:6" x14ac:dyDescent="0.25">
      <c r="A303">
        <v>3</v>
      </c>
      <c r="B303" t="s">
        <v>345</v>
      </c>
      <c r="C303">
        <v>-4</v>
      </c>
      <c r="D303" t="s">
        <v>82</v>
      </c>
      <c r="F303" t="s">
        <v>346</v>
      </c>
    </row>
    <row r="304" spans="1:6" x14ac:dyDescent="0.25">
      <c r="A304" t="s">
        <v>108</v>
      </c>
      <c r="B304" t="s">
        <v>251</v>
      </c>
      <c r="C304">
        <v>-3</v>
      </c>
      <c r="D304" t="s">
        <v>74</v>
      </c>
      <c r="F304" t="s">
        <v>347</v>
      </c>
    </row>
    <row r="305" spans="1:6" x14ac:dyDescent="0.25">
      <c r="A305" t="s">
        <v>348</v>
      </c>
    </row>
    <row r="306" spans="1:6" x14ac:dyDescent="0.25">
      <c r="A306" t="s">
        <v>67</v>
      </c>
    </row>
    <row r="307" spans="1:6" x14ac:dyDescent="0.25">
      <c r="A307" t="s">
        <v>68</v>
      </c>
      <c r="B307" t="s">
        <v>69</v>
      </c>
      <c r="C307" t="s">
        <v>94</v>
      </c>
      <c r="D307" t="s">
        <v>71</v>
      </c>
      <c r="F307" t="s">
        <v>72</v>
      </c>
    </row>
    <row r="308" spans="1:6" x14ac:dyDescent="0.25">
      <c r="A308" t="s">
        <v>108</v>
      </c>
      <c r="B308" t="s">
        <v>74</v>
      </c>
      <c r="D308" t="s">
        <v>82</v>
      </c>
      <c r="F308" t="s">
        <v>200</v>
      </c>
    </row>
    <row r="309" spans="1:6" x14ac:dyDescent="0.25">
      <c r="A309" t="s">
        <v>108</v>
      </c>
      <c r="B309" t="s">
        <v>95</v>
      </c>
      <c r="D309" t="s">
        <v>74</v>
      </c>
      <c r="F309" t="s">
        <v>200</v>
      </c>
    </row>
    <row r="310" spans="1:6" x14ac:dyDescent="0.25">
      <c r="A310" t="s">
        <v>108</v>
      </c>
      <c r="B310" t="s">
        <v>101</v>
      </c>
      <c r="D310" t="s">
        <v>77</v>
      </c>
      <c r="F310" t="s">
        <v>200</v>
      </c>
    </row>
    <row r="311" spans="1:6" x14ac:dyDescent="0.25">
      <c r="A311" t="s">
        <v>108</v>
      </c>
      <c r="B311" t="s">
        <v>97</v>
      </c>
      <c r="D311" t="s">
        <v>74</v>
      </c>
      <c r="F311" t="s">
        <v>200</v>
      </c>
    </row>
    <row r="312" spans="1:6" x14ac:dyDescent="0.25">
      <c r="A312" t="s">
        <v>201</v>
      </c>
    </row>
    <row r="313" spans="1:6" x14ac:dyDescent="0.25">
      <c r="A313" t="s">
        <v>349</v>
      </c>
    </row>
    <row r="314" spans="1:6" x14ac:dyDescent="0.25">
      <c r="A314" t="s">
        <v>67</v>
      </c>
    </row>
    <row r="315" spans="1:6" x14ac:dyDescent="0.25">
      <c r="A315" t="s">
        <v>68</v>
      </c>
      <c r="B315" t="s">
        <v>69</v>
      </c>
      <c r="C315" t="s">
        <v>94</v>
      </c>
      <c r="D315" t="s">
        <v>71</v>
      </c>
      <c r="F315" t="s">
        <v>72</v>
      </c>
    </row>
    <row r="316" spans="1:6" x14ac:dyDescent="0.25">
      <c r="A316" t="s">
        <v>108</v>
      </c>
      <c r="B316" t="s">
        <v>104</v>
      </c>
      <c r="D316" t="s">
        <v>74</v>
      </c>
      <c r="F316" t="s">
        <v>200</v>
      </c>
    </row>
    <row r="317" spans="1:6" x14ac:dyDescent="0.25">
      <c r="A317" t="s">
        <v>108</v>
      </c>
      <c r="B317" t="s">
        <v>101</v>
      </c>
      <c r="D317" t="s">
        <v>77</v>
      </c>
      <c r="F317" t="s">
        <v>200</v>
      </c>
    </row>
    <row r="318" spans="1:6" x14ac:dyDescent="0.25">
      <c r="A318" t="s">
        <v>108</v>
      </c>
      <c r="B318" t="s">
        <v>97</v>
      </c>
      <c r="D318" t="s">
        <v>74</v>
      </c>
      <c r="F318" t="s">
        <v>200</v>
      </c>
    </row>
    <row r="319" spans="1:6" x14ac:dyDescent="0.25">
      <c r="A319" t="s">
        <v>108</v>
      </c>
      <c r="B319" t="s">
        <v>99</v>
      </c>
      <c r="D319" t="s">
        <v>82</v>
      </c>
      <c r="F319" t="s">
        <v>200</v>
      </c>
    </row>
    <row r="320" spans="1:6" x14ac:dyDescent="0.25">
      <c r="A320" t="s">
        <v>201</v>
      </c>
    </row>
    <row r="321" spans="1:6" x14ac:dyDescent="0.25">
      <c r="A321" t="s">
        <v>350</v>
      </c>
    </row>
    <row r="322" spans="1:6" x14ac:dyDescent="0.25">
      <c r="A322" t="s">
        <v>67</v>
      </c>
    </row>
    <row r="323" spans="1:6" x14ac:dyDescent="0.25">
      <c r="A323" t="s">
        <v>68</v>
      </c>
      <c r="B323" t="s">
        <v>69</v>
      </c>
      <c r="C323" t="s">
        <v>94</v>
      </c>
      <c r="D323" t="s">
        <v>71</v>
      </c>
      <c r="F323" t="s">
        <v>72</v>
      </c>
    </row>
    <row r="324" spans="1:6" x14ac:dyDescent="0.25">
      <c r="A324">
        <v>1</v>
      </c>
      <c r="B324" t="s">
        <v>99</v>
      </c>
      <c r="D324" t="s">
        <v>82</v>
      </c>
      <c r="F324" t="s">
        <v>351</v>
      </c>
    </row>
    <row r="325" spans="1:6" x14ac:dyDescent="0.25">
      <c r="A325">
        <v>2</v>
      </c>
      <c r="B325" t="s">
        <v>101</v>
      </c>
      <c r="D325" t="s">
        <v>77</v>
      </c>
      <c r="F325" t="s">
        <v>352</v>
      </c>
    </row>
    <row r="326" spans="1:6" x14ac:dyDescent="0.25">
      <c r="A326">
        <v>3</v>
      </c>
      <c r="B326" t="s">
        <v>104</v>
      </c>
      <c r="D326" t="s">
        <v>74</v>
      </c>
      <c r="F326" t="s">
        <v>353</v>
      </c>
    </row>
    <row r="327" spans="1:6" x14ac:dyDescent="0.25">
      <c r="A327" t="s">
        <v>108</v>
      </c>
      <c r="B327" t="s">
        <v>370</v>
      </c>
      <c r="D327" t="s">
        <v>74</v>
      </c>
      <c r="F327" t="s">
        <v>354</v>
      </c>
    </row>
    <row r="328" spans="1:6" x14ac:dyDescent="0.25">
      <c r="A328" t="s">
        <v>355</v>
      </c>
    </row>
    <row r="329" spans="1:6" x14ac:dyDescent="0.25">
      <c r="A329" t="s">
        <v>67</v>
      </c>
    </row>
    <row r="330" spans="1:6" x14ac:dyDescent="0.25">
      <c r="A330" t="s">
        <v>68</v>
      </c>
      <c r="B330" t="s">
        <v>69</v>
      </c>
      <c r="C330" t="s">
        <v>94</v>
      </c>
      <c r="D330" t="s">
        <v>71</v>
      </c>
      <c r="F330" t="s">
        <v>72</v>
      </c>
    </row>
    <row r="331" spans="1:6" x14ac:dyDescent="0.25">
      <c r="A331">
        <v>1</v>
      </c>
      <c r="B331" t="s">
        <v>104</v>
      </c>
      <c r="D331" t="s">
        <v>74</v>
      </c>
      <c r="F331" t="s">
        <v>356</v>
      </c>
    </row>
    <row r="332" spans="1:6" x14ac:dyDescent="0.25">
      <c r="A332">
        <v>2</v>
      </c>
      <c r="B332" t="s">
        <v>99</v>
      </c>
      <c r="D332" t="s">
        <v>82</v>
      </c>
      <c r="F332" t="s">
        <v>357</v>
      </c>
    </row>
    <row r="333" spans="1:6" x14ac:dyDescent="0.25">
      <c r="A333">
        <v>3</v>
      </c>
      <c r="B333" t="s">
        <v>97</v>
      </c>
      <c r="D333" t="s">
        <v>74</v>
      </c>
      <c r="F333" t="s">
        <v>358</v>
      </c>
    </row>
    <row r="334" spans="1:6" x14ac:dyDescent="0.25">
      <c r="A334">
        <v>4</v>
      </c>
      <c r="B334" t="s">
        <v>101</v>
      </c>
      <c r="D334" t="s">
        <v>77</v>
      </c>
      <c r="F334" t="s">
        <v>359</v>
      </c>
    </row>
    <row r="335" spans="1:6" x14ac:dyDescent="0.25">
      <c r="A335" t="s">
        <v>360</v>
      </c>
    </row>
    <row r="336" spans="1:6" x14ac:dyDescent="0.25">
      <c r="A336" t="s">
        <v>67</v>
      </c>
    </row>
    <row r="337" spans="1:6" x14ac:dyDescent="0.25">
      <c r="A337" t="s">
        <v>68</v>
      </c>
      <c r="B337" t="s">
        <v>69</v>
      </c>
      <c r="C337" t="s">
        <v>94</v>
      </c>
      <c r="D337" t="s">
        <v>71</v>
      </c>
      <c r="F337" t="s">
        <v>72</v>
      </c>
    </row>
    <row r="338" spans="1:6" x14ac:dyDescent="0.25">
      <c r="A338">
        <v>1</v>
      </c>
      <c r="B338" t="s">
        <v>101</v>
      </c>
      <c r="D338" t="s">
        <v>77</v>
      </c>
      <c r="F338" t="s">
        <v>361</v>
      </c>
    </row>
    <row r="339" spans="1:6" x14ac:dyDescent="0.25">
      <c r="A339">
        <v>2</v>
      </c>
      <c r="B339" t="s">
        <v>95</v>
      </c>
      <c r="D339" t="s">
        <v>74</v>
      </c>
      <c r="F339" t="s">
        <v>362</v>
      </c>
    </row>
    <row r="340" spans="1:6" x14ac:dyDescent="0.25">
      <c r="A340">
        <v>3</v>
      </c>
      <c r="B340" t="s">
        <v>97</v>
      </c>
      <c r="D340" t="s">
        <v>74</v>
      </c>
      <c r="F340" t="s">
        <v>363</v>
      </c>
    </row>
    <row r="341" spans="1:6" x14ac:dyDescent="0.25">
      <c r="A341">
        <v>4</v>
      </c>
      <c r="B341" t="s">
        <v>99</v>
      </c>
      <c r="D341" t="s">
        <v>82</v>
      </c>
      <c r="F341" t="s">
        <v>364</v>
      </c>
    </row>
    <row r="342" spans="1:6" x14ac:dyDescent="0.25">
      <c r="A342" t="s">
        <v>365</v>
      </c>
    </row>
    <row r="343" spans="1:6" x14ac:dyDescent="0.25">
      <c r="A343" t="s">
        <v>67</v>
      </c>
    </row>
    <row r="344" spans="1:6" x14ac:dyDescent="0.25">
      <c r="A344" t="s">
        <v>68</v>
      </c>
      <c r="B344" t="s">
        <v>69</v>
      </c>
      <c r="C344" t="s">
        <v>94</v>
      </c>
      <c r="D344" t="s">
        <v>71</v>
      </c>
      <c r="F344" t="s">
        <v>72</v>
      </c>
    </row>
    <row r="345" spans="1:6" x14ac:dyDescent="0.25">
      <c r="A345">
        <v>1</v>
      </c>
      <c r="B345" t="s">
        <v>101</v>
      </c>
      <c r="D345" t="s">
        <v>77</v>
      </c>
      <c r="F345" t="s">
        <v>366</v>
      </c>
    </row>
    <row r="346" spans="1:6" x14ac:dyDescent="0.25">
      <c r="A346">
        <v>2</v>
      </c>
      <c r="B346" t="s">
        <v>104</v>
      </c>
      <c r="D346" t="s">
        <v>74</v>
      </c>
      <c r="F346" t="s">
        <v>367</v>
      </c>
    </row>
    <row r="347" spans="1:6" x14ac:dyDescent="0.25">
      <c r="A347">
        <v>3</v>
      </c>
      <c r="B347" t="s">
        <v>97</v>
      </c>
      <c r="D347" t="s">
        <v>74</v>
      </c>
      <c r="F347" t="s">
        <v>368</v>
      </c>
    </row>
    <row r="348" spans="1:6" x14ac:dyDescent="0.25">
      <c r="A348">
        <v>4</v>
      </c>
      <c r="B348" t="s">
        <v>99</v>
      </c>
      <c r="D348" t="s">
        <v>82</v>
      </c>
      <c r="F348" t="s">
        <v>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202A-BCDC-41C8-A22B-3FD543AA5557}">
  <dimension ref="A1:N44"/>
  <sheetViews>
    <sheetView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1.28515625" style="1" customWidth="1"/>
    <col min="4" max="4" width="10.5703125" customWidth="1"/>
    <col min="5" max="5" width="10.7109375" customWidth="1"/>
    <col min="6" max="6" width="8.140625" bestFit="1" customWidth="1"/>
    <col min="7" max="7" width="7.5703125" bestFit="1" customWidth="1"/>
    <col min="8" max="8" width="6" bestFit="1" customWidth="1"/>
    <col min="9" max="9" width="8.140625" bestFit="1" customWidth="1"/>
    <col min="10" max="10" width="7.5703125" bestFit="1" customWidth="1"/>
    <col min="11" max="11" width="6" bestFit="1" customWidth="1"/>
    <col min="12" max="12" width="8.140625" bestFit="1" customWidth="1"/>
    <col min="13" max="13" width="7.5703125" bestFit="1" customWidth="1"/>
    <col min="14" max="14" width="6" bestFit="1" customWidth="1"/>
  </cols>
  <sheetData>
    <row r="1" spans="1:14" x14ac:dyDescent="0.25">
      <c r="A1" t="s">
        <v>51</v>
      </c>
      <c r="B1" t="s">
        <v>50</v>
      </c>
      <c r="C1" s="1" t="str">
        <f>Master!C1</f>
        <v>MAIS</v>
      </c>
      <c r="D1" t="s">
        <v>53</v>
      </c>
      <c r="E1" t="s">
        <v>54</v>
      </c>
      <c r="F1" t="str">
        <f>Master!D1</f>
        <v>BFDS</v>
      </c>
      <c r="G1" t="s">
        <v>53</v>
      </c>
      <c r="H1" t="s">
        <v>54</v>
      </c>
      <c r="I1" t="str">
        <f>Master!E1</f>
        <v>LARS</v>
      </c>
      <c r="J1" t="s">
        <v>53</v>
      </c>
      <c r="K1" t="s">
        <v>54</v>
      </c>
      <c r="L1" t="str">
        <f>Master!F1</f>
        <v>Team D</v>
      </c>
      <c r="M1" t="s">
        <v>53</v>
      </c>
      <c r="N1" t="s">
        <v>54</v>
      </c>
    </row>
    <row r="2" spans="1:14" x14ac:dyDescent="0.25">
      <c r="A2">
        <f>Master!A3</f>
        <v>2</v>
      </c>
      <c r="B2" t="str">
        <f>Master!B3</f>
        <v>Mens Open 200m Freestyle</v>
      </c>
      <c r="C2" s="3">
        <f>VLOOKUP(A2,Master!A:C,3,FALSE)</f>
        <v>21121</v>
      </c>
      <c r="D2" s="3">
        <v>2</v>
      </c>
      <c r="E2" s="3">
        <f>D2</f>
        <v>2</v>
      </c>
      <c r="F2">
        <f>VLOOKUP(A2,Master!A:D,4,FALSE)</f>
        <v>15933</v>
      </c>
      <c r="G2" s="3">
        <v>1</v>
      </c>
      <c r="H2" s="3">
        <f>G2</f>
        <v>1</v>
      </c>
      <c r="I2">
        <f>VLOOKUP(A2,Master!A:E,5,FALSE)</f>
        <v>22117</v>
      </c>
      <c r="J2" s="3">
        <v>3</v>
      </c>
      <c r="K2" s="3">
        <f>J2</f>
        <v>3</v>
      </c>
      <c r="L2">
        <f>VLOOKUP(A2,Master!A:F,6,FALSE)</f>
        <v>999999</v>
      </c>
      <c r="M2" s="3">
        <f>IFERROR(RANK(L2,Master!C2:F2,1),"")</f>
        <v>4</v>
      </c>
      <c r="N2" s="3">
        <f>M2</f>
        <v>4</v>
      </c>
    </row>
    <row r="3" spans="1:14" x14ac:dyDescent="0.25">
      <c r="A3">
        <f>Master!A11</f>
        <v>10</v>
      </c>
      <c r="B3" t="str">
        <f>Master!B11</f>
        <v>Mens 4x50m Medley Relay</v>
      </c>
      <c r="C3" s="3">
        <f>VLOOKUP(A3,Master!A:C,3,FALSE)</f>
        <v>20098</v>
      </c>
      <c r="D3" s="3">
        <v>2</v>
      </c>
      <c r="E3" s="3">
        <f t="shared" ref="E3:E8" si="0">D3</f>
        <v>2</v>
      </c>
      <c r="F3">
        <f>VLOOKUP(A3,Master!A:D,4,FALSE)</f>
        <v>15592</v>
      </c>
      <c r="G3" s="3">
        <v>1</v>
      </c>
      <c r="H3" s="3">
        <f t="shared" ref="H3:H8" si="1">G3</f>
        <v>1</v>
      </c>
      <c r="I3">
        <f>VLOOKUP(A3,Master!A:E,5,FALSE)</f>
        <v>21112</v>
      </c>
      <c r="J3" s="3">
        <v>3</v>
      </c>
      <c r="K3" s="3">
        <f t="shared" ref="K3:K8" si="2">J3</f>
        <v>3</v>
      </c>
      <c r="L3">
        <f>VLOOKUP(A3,Master!A:F,6,FALSE)</f>
        <v>999999</v>
      </c>
      <c r="M3" s="3">
        <v>4</v>
      </c>
      <c r="N3" s="3">
        <f t="shared" ref="N3:N8" si="3">M3</f>
        <v>4</v>
      </c>
    </row>
    <row r="4" spans="1:14" x14ac:dyDescent="0.25">
      <c r="A4">
        <f>Master!A19</f>
        <v>18</v>
      </c>
      <c r="B4" t="str">
        <f>Master!B19</f>
        <v>Mens 100m Butterfly</v>
      </c>
      <c r="C4" s="3">
        <f>VLOOKUP(A4,Master!A:C,3,FALSE)</f>
        <v>10054</v>
      </c>
      <c r="D4" s="3">
        <v>1</v>
      </c>
      <c r="E4" s="3">
        <f t="shared" si="0"/>
        <v>1</v>
      </c>
      <c r="F4">
        <f>VLOOKUP(A4,Master!A:D,4,FALSE)</f>
        <v>10297</v>
      </c>
      <c r="G4" s="3">
        <v>2</v>
      </c>
      <c r="H4" s="3">
        <f t="shared" si="1"/>
        <v>2</v>
      </c>
      <c r="I4">
        <f>VLOOKUP(A4,Master!A:E,5,FALSE)</f>
        <v>999999</v>
      </c>
      <c r="J4" s="3">
        <f>IFERROR(RANK(I4,Master!C4:F4,1),"")</f>
        <v>4</v>
      </c>
      <c r="K4" s="3">
        <f t="shared" si="2"/>
        <v>4</v>
      </c>
      <c r="L4">
        <f>VLOOKUP(A4,Master!A:F,6,FALSE)</f>
        <v>999999</v>
      </c>
      <c r="M4" s="3">
        <f>IFERROR(RANK(L4,Master!C4:F4,1),"")</f>
        <v>4</v>
      </c>
      <c r="N4" s="3">
        <f t="shared" si="3"/>
        <v>4</v>
      </c>
    </row>
    <row r="5" spans="1:14" x14ac:dyDescent="0.25">
      <c r="A5">
        <f>Master!A29</f>
        <v>28</v>
      </c>
      <c r="B5" t="str">
        <f>Master!B29</f>
        <v>Mens 100m Freestyle</v>
      </c>
      <c r="C5" s="3">
        <f>VLOOKUP(A5,Master!A:C,3,FALSE)</f>
        <v>5746</v>
      </c>
      <c r="D5" s="3">
        <v>2</v>
      </c>
      <c r="E5" s="3">
        <f t="shared" si="0"/>
        <v>2</v>
      </c>
      <c r="F5">
        <f>VLOOKUP(A5,Master!A:D,4,FALSE)</f>
        <v>5586</v>
      </c>
      <c r="G5" s="3">
        <v>1</v>
      </c>
      <c r="H5" s="3">
        <f t="shared" si="1"/>
        <v>1</v>
      </c>
      <c r="I5">
        <f>VLOOKUP(A5,Master!A:E,5,FALSE)</f>
        <v>10194</v>
      </c>
      <c r="J5" s="3">
        <v>3</v>
      </c>
      <c r="K5" s="3">
        <f t="shared" si="2"/>
        <v>3</v>
      </c>
      <c r="L5">
        <f>VLOOKUP(A5,Master!A:F,6,FALSE)</f>
        <v>999999</v>
      </c>
      <c r="M5" s="3">
        <v>4</v>
      </c>
      <c r="N5" s="3">
        <f t="shared" si="3"/>
        <v>4</v>
      </c>
    </row>
    <row r="6" spans="1:14" x14ac:dyDescent="0.25">
      <c r="A6">
        <f>Master!A37</f>
        <v>36</v>
      </c>
      <c r="B6" t="str">
        <f>Master!B37</f>
        <v>Mens 100m Backstroke</v>
      </c>
      <c r="C6" s="3">
        <f>VLOOKUP(A6,Master!A:C,3,FALSE)</f>
        <v>10612</v>
      </c>
      <c r="D6" s="3">
        <v>2</v>
      </c>
      <c r="E6" s="3">
        <f t="shared" si="0"/>
        <v>2</v>
      </c>
      <c r="F6">
        <f>VLOOKUP(A6,Master!A:D,4,FALSE)</f>
        <v>10281</v>
      </c>
      <c r="G6" s="3">
        <v>1</v>
      </c>
      <c r="H6" s="3">
        <f t="shared" si="1"/>
        <v>1</v>
      </c>
      <c r="I6">
        <f>VLOOKUP(A6,Master!A:E,5,FALSE)</f>
        <v>11066</v>
      </c>
      <c r="J6" s="3">
        <v>3</v>
      </c>
      <c r="K6" s="3">
        <f t="shared" si="2"/>
        <v>3</v>
      </c>
      <c r="L6">
        <f>VLOOKUP(A6,Master!A:F,6,FALSE)</f>
        <v>999999</v>
      </c>
      <c r="M6" s="3">
        <f>IFERROR(RANK(L6,Master!C6:F6,1),"")</f>
        <v>4</v>
      </c>
      <c r="N6" s="3">
        <f t="shared" si="3"/>
        <v>4</v>
      </c>
    </row>
    <row r="7" spans="1:14" x14ac:dyDescent="0.25">
      <c r="A7">
        <f>Master!A45</f>
        <v>44</v>
      </c>
      <c r="B7" t="str">
        <f>Master!B45</f>
        <v>Mens 100m Breaststroke</v>
      </c>
      <c r="C7" s="3">
        <f>VLOOKUP(A7,Master!A:C,3,FALSE)</f>
        <v>11037</v>
      </c>
      <c r="D7" s="3">
        <v>1</v>
      </c>
      <c r="E7" s="3">
        <f t="shared" si="0"/>
        <v>1</v>
      </c>
      <c r="F7">
        <f>VLOOKUP(A7,Master!A:D,4,FALSE)</f>
        <v>11055</v>
      </c>
      <c r="G7" s="3">
        <v>2</v>
      </c>
      <c r="H7" s="3">
        <f t="shared" si="1"/>
        <v>2</v>
      </c>
      <c r="I7">
        <f>VLOOKUP(A7,Master!A:E,5,FALSE)</f>
        <v>12263</v>
      </c>
      <c r="J7" s="3">
        <v>3</v>
      </c>
      <c r="K7" s="3">
        <f t="shared" si="2"/>
        <v>3</v>
      </c>
      <c r="L7">
        <f>VLOOKUP(A7,Master!A:F,6,FALSE)</f>
        <v>999999</v>
      </c>
      <c r="M7" s="3">
        <f>IFERROR(RANK(L7,Master!C7:F7,1),"")</f>
        <v>4</v>
      </c>
      <c r="N7" s="3">
        <f t="shared" si="3"/>
        <v>4</v>
      </c>
    </row>
    <row r="8" spans="1:14" x14ac:dyDescent="0.25">
      <c r="A8">
        <f>Master!A51</f>
        <v>50</v>
      </c>
      <c r="B8" t="str">
        <f>Master!B51</f>
        <v>Mens 4x50m Freestyle Relay</v>
      </c>
      <c r="C8" s="3">
        <f>VLOOKUP(A8,Master!A:C,3,FALSE)</f>
        <v>14752</v>
      </c>
      <c r="D8" s="3">
        <v>2</v>
      </c>
      <c r="E8" s="3">
        <f t="shared" si="0"/>
        <v>2</v>
      </c>
      <c r="F8">
        <f>VLOOKUP(A8,Master!A:D,4,FALSE)</f>
        <v>14527</v>
      </c>
      <c r="G8" s="3">
        <v>1</v>
      </c>
      <c r="H8" s="3">
        <f t="shared" si="1"/>
        <v>1</v>
      </c>
      <c r="I8">
        <f>VLOOKUP(A8,Master!A:E,5,FALSE)</f>
        <v>15637</v>
      </c>
      <c r="J8" s="3">
        <v>3</v>
      </c>
      <c r="K8" s="3">
        <f t="shared" si="2"/>
        <v>3</v>
      </c>
      <c r="L8">
        <f>VLOOKUP(A8,Master!A:F,6,FALSE)</f>
        <v>999999</v>
      </c>
      <c r="M8" s="3">
        <f>IFERROR(RANK(L8,Master!C8:F8,1),"")</f>
        <v>4</v>
      </c>
      <c r="N8" s="3">
        <f t="shared" si="3"/>
        <v>4</v>
      </c>
    </row>
    <row r="9" spans="1:14" x14ac:dyDescent="0.25">
      <c r="C9" s="3"/>
      <c r="D9" s="3"/>
      <c r="E9" s="3"/>
      <c r="G9" s="3"/>
      <c r="H9" s="3"/>
      <c r="J9" s="3"/>
      <c r="K9" s="3"/>
      <c r="M9" s="3"/>
      <c r="N9" s="3"/>
    </row>
    <row r="10" spans="1:14" x14ac:dyDescent="0.25">
      <c r="F10" s="1"/>
      <c r="I10" s="1"/>
      <c r="L10" s="1"/>
    </row>
    <row r="11" spans="1:14" x14ac:dyDescent="0.25">
      <c r="A11" t="s">
        <v>55</v>
      </c>
      <c r="E11" s="6">
        <f>SUM(E2:E10)</f>
        <v>12</v>
      </c>
      <c r="F11" s="1"/>
      <c r="H11" s="7">
        <f>SUM(H2:H8)</f>
        <v>9</v>
      </c>
      <c r="I11" s="1"/>
      <c r="K11" s="5">
        <f>SUM(K2:K8)</f>
        <v>22</v>
      </c>
      <c r="L11" s="1"/>
      <c r="N11">
        <f>SUM(N2:N8)</f>
        <v>28</v>
      </c>
    </row>
    <row r="12" spans="1:14" x14ac:dyDescent="0.25">
      <c r="F12" s="1"/>
      <c r="I12" s="1"/>
      <c r="L12" s="1"/>
    </row>
    <row r="13" spans="1:14" x14ac:dyDescent="0.25">
      <c r="F13" s="1"/>
      <c r="I13" s="1"/>
      <c r="L13" s="1"/>
    </row>
    <row r="14" spans="1:14" x14ac:dyDescent="0.25">
      <c r="F14" s="1"/>
      <c r="I14" s="1"/>
      <c r="L14" s="1"/>
    </row>
    <row r="15" spans="1:14" x14ac:dyDescent="0.25">
      <c r="F15" s="1"/>
      <c r="I15" s="1"/>
      <c r="L15" s="1"/>
    </row>
    <row r="16" spans="1:14" x14ac:dyDescent="0.25">
      <c r="F16" s="1"/>
      <c r="I16" s="1"/>
      <c r="L16" s="1"/>
    </row>
    <row r="17" spans="6:12" x14ac:dyDescent="0.25">
      <c r="F17" s="1"/>
      <c r="I17" s="1"/>
      <c r="L17" s="1"/>
    </row>
    <row r="18" spans="6:12" x14ac:dyDescent="0.25">
      <c r="F18" s="1"/>
      <c r="I18" s="1"/>
      <c r="L18" s="1"/>
    </row>
    <row r="19" spans="6:12" x14ac:dyDescent="0.25">
      <c r="F19" s="1"/>
      <c r="I19" s="1"/>
      <c r="L19" s="1"/>
    </row>
    <row r="20" spans="6:12" x14ac:dyDescent="0.25">
      <c r="F20" s="1"/>
      <c r="I20" s="1"/>
      <c r="L20" s="1"/>
    </row>
    <row r="21" spans="6:12" x14ac:dyDescent="0.25">
      <c r="F21" s="1"/>
      <c r="I21" s="1"/>
      <c r="L21" s="1"/>
    </row>
    <row r="22" spans="6:12" x14ac:dyDescent="0.25">
      <c r="F22" s="1"/>
      <c r="I22" s="1"/>
      <c r="L22" s="1"/>
    </row>
    <row r="23" spans="6:12" x14ac:dyDescent="0.25">
      <c r="F23" s="1"/>
      <c r="I23" s="1"/>
      <c r="L23" s="1"/>
    </row>
    <row r="24" spans="6:12" x14ac:dyDescent="0.25">
      <c r="F24" s="1"/>
      <c r="I24" s="1"/>
      <c r="L24" s="1"/>
    </row>
    <row r="25" spans="6:12" x14ac:dyDescent="0.25">
      <c r="F25" s="1"/>
      <c r="I25" s="1"/>
      <c r="L25" s="1"/>
    </row>
    <row r="26" spans="6:12" x14ac:dyDescent="0.25">
      <c r="F26" s="1"/>
      <c r="I26" s="1"/>
      <c r="L26" s="1"/>
    </row>
    <row r="27" spans="6:12" x14ac:dyDescent="0.25">
      <c r="F27" s="1"/>
      <c r="I27" s="1"/>
      <c r="L27" s="1"/>
    </row>
    <row r="28" spans="6:12" x14ac:dyDescent="0.25">
      <c r="F28" s="1"/>
      <c r="I28" s="1"/>
      <c r="L28" s="1"/>
    </row>
    <row r="29" spans="6:12" x14ac:dyDescent="0.25">
      <c r="F29" s="1"/>
      <c r="I29" s="1"/>
      <c r="L29" s="1"/>
    </row>
    <row r="30" spans="6:12" x14ac:dyDescent="0.25">
      <c r="F30" s="1"/>
      <c r="I30" s="1"/>
      <c r="L30" s="1"/>
    </row>
    <row r="31" spans="6:12" x14ac:dyDescent="0.25">
      <c r="F31" s="1"/>
      <c r="I31" s="1"/>
      <c r="L31" s="1"/>
    </row>
    <row r="32" spans="6:12" x14ac:dyDescent="0.25">
      <c r="F32" s="1"/>
      <c r="I32" s="1"/>
      <c r="L32" s="1"/>
    </row>
    <row r="33" spans="6:12" x14ac:dyDescent="0.25">
      <c r="F33" s="1"/>
      <c r="I33" s="1"/>
      <c r="L33" s="1"/>
    </row>
    <row r="34" spans="6:12" x14ac:dyDescent="0.25">
      <c r="F34" s="1"/>
      <c r="I34" s="1"/>
      <c r="L34" s="1"/>
    </row>
    <row r="35" spans="6:12" x14ac:dyDescent="0.25">
      <c r="F35" s="1"/>
      <c r="I35" s="1"/>
      <c r="L35" s="1"/>
    </row>
    <row r="36" spans="6:12" x14ac:dyDescent="0.25">
      <c r="F36" s="1"/>
      <c r="I36" s="1"/>
      <c r="L36" s="1"/>
    </row>
    <row r="37" spans="6:12" x14ac:dyDescent="0.25">
      <c r="F37" s="1"/>
      <c r="I37" s="1"/>
      <c r="L37" s="1"/>
    </row>
    <row r="38" spans="6:12" x14ac:dyDescent="0.25">
      <c r="F38" s="1"/>
      <c r="I38" s="1"/>
      <c r="L38" s="1"/>
    </row>
    <row r="39" spans="6:12" x14ac:dyDescent="0.25">
      <c r="F39" s="1"/>
      <c r="I39" s="1"/>
      <c r="L39" s="1"/>
    </row>
    <row r="40" spans="6:12" x14ac:dyDescent="0.25">
      <c r="L40" s="1"/>
    </row>
    <row r="41" spans="6:12" x14ac:dyDescent="0.25">
      <c r="L41" s="1"/>
    </row>
    <row r="42" spans="6:12" x14ac:dyDescent="0.25">
      <c r="L42" s="1"/>
    </row>
    <row r="43" spans="6:12" x14ac:dyDescent="0.25">
      <c r="L43" s="1"/>
    </row>
    <row r="44" spans="6:12" x14ac:dyDescent="0.25">
      <c r="L4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270F7-0F6A-4E74-9B3B-B0A1855E5448}">
  <dimension ref="A1:N11"/>
  <sheetViews>
    <sheetView workbookViewId="0">
      <pane ySplit="1" topLeftCell="A2" activePane="bottomLeft" state="frozen"/>
      <selection pane="bottomLeft" activeCell="H19" sqref="H19"/>
    </sheetView>
  </sheetViews>
  <sheetFormatPr defaultRowHeight="15" x14ac:dyDescent="0.25"/>
  <cols>
    <col min="1" max="1" width="12.5703125" bestFit="1" customWidth="1"/>
    <col min="2" max="2" width="25" bestFit="1" customWidth="1"/>
    <col min="3" max="3" width="7.140625" bestFit="1" customWidth="1"/>
    <col min="4" max="4" width="7.5703125" bestFit="1" customWidth="1"/>
    <col min="5" max="5" width="6" bestFit="1" customWidth="1"/>
    <col min="6" max="6" width="7.140625" bestFit="1" customWidth="1"/>
    <col min="7" max="7" width="7.5703125" bestFit="1" customWidth="1"/>
    <col min="8" max="8" width="6" bestFit="1" customWidth="1"/>
    <col min="9" max="9" width="7.140625" bestFit="1" customWidth="1"/>
    <col min="10" max="10" width="7.5703125" bestFit="1" customWidth="1"/>
    <col min="11" max="11" width="6" bestFit="1" customWidth="1"/>
    <col min="12" max="12" width="7.28515625" bestFit="1" customWidth="1"/>
    <col min="13" max="13" width="7.5703125" bestFit="1" customWidth="1"/>
    <col min="14" max="14" width="6" bestFit="1" customWidth="1"/>
  </cols>
  <sheetData>
    <row r="1" spans="1:14" x14ac:dyDescent="0.25">
      <c r="A1" t="s">
        <v>51</v>
      </c>
      <c r="B1" t="s">
        <v>50</v>
      </c>
      <c r="C1" s="1" t="str">
        <f>Master!C1</f>
        <v>MAIS</v>
      </c>
      <c r="D1" t="s">
        <v>53</v>
      </c>
      <c r="E1" t="s">
        <v>54</v>
      </c>
      <c r="F1" t="str">
        <f>Master!D1</f>
        <v>BFDS</v>
      </c>
      <c r="G1" t="s">
        <v>53</v>
      </c>
      <c r="H1" t="s">
        <v>54</v>
      </c>
      <c r="I1" t="str">
        <f>Master!E1</f>
        <v>LARS</v>
      </c>
      <c r="J1" t="s">
        <v>53</v>
      </c>
      <c r="K1" t="s">
        <v>54</v>
      </c>
      <c r="L1" t="str">
        <f>Master!F1</f>
        <v>Team D</v>
      </c>
      <c r="M1" t="s">
        <v>53</v>
      </c>
      <c r="N1" t="s">
        <v>54</v>
      </c>
    </row>
    <row r="2" spans="1:14" x14ac:dyDescent="0.25">
      <c r="A2">
        <f>Master!A2</f>
        <v>1</v>
      </c>
      <c r="B2" t="str">
        <f>Master!B2</f>
        <v>Ladies Open 200m Freestyle</v>
      </c>
      <c r="C2" s="3">
        <f>VLOOKUP(A2,Master!A:C,3,FALSE)</f>
        <v>20723</v>
      </c>
      <c r="D2" s="3">
        <f>IFERROR(_xlfn.RANK.EQ(C2,Master!C2:F2,1),"")</f>
        <v>1</v>
      </c>
      <c r="E2" s="3">
        <f>D2</f>
        <v>1</v>
      </c>
      <c r="F2">
        <f>VLOOKUP(A2,Master!A:D,4,FALSE)</f>
        <v>20737</v>
      </c>
      <c r="G2" s="3">
        <f>IFERROR(RANK(F2,Master!C2:F2,1),"")</f>
        <v>2</v>
      </c>
      <c r="H2" s="3">
        <f>G2</f>
        <v>2</v>
      </c>
      <c r="I2">
        <f>VLOOKUP(A2,Master!A:E,5,FALSE)</f>
        <v>22419</v>
      </c>
      <c r="J2" s="3">
        <f>IFERROR(RANK(I2,Master!C2:F2,1),"")</f>
        <v>3</v>
      </c>
      <c r="K2" s="3">
        <f>J2</f>
        <v>3</v>
      </c>
      <c r="L2">
        <f>VLOOKUP(A2,Master!A:F,6,FALSE)</f>
        <v>999999</v>
      </c>
      <c r="M2" s="3">
        <f>IFERROR(RANK(L2,Master!C2:F2,1),"")</f>
        <v>4</v>
      </c>
      <c r="N2" s="3">
        <f>M2</f>
        <v>4</v>
      </c>
    </row>
    <row r="3" spans="1:14" x14ac:dyDescent="0.25">
      <c r="A3">
        <f>Master!A10</f>
        <v>9</v>
      </c>
      <c r="B3" t="str">
        <f>Master!B10</f>
        <v>Ladies 4x50m Medley Relay</v>
      </c>
      <c r="C3" s="3">
        <f>VLOOKUP(A3,Master!A:C,3,FALSE)</f>
        <v>20844</v>
      </c>
      <c r="D3" s="3">
        <v>2</v>
      </c>
      <c r="E3" s="3">
        <f t="shared" ref="E3:E8" si="0">D3</f>
        <v>2</v>
      </c>
      <c r="F3">
        <f>VLOOKUP(A3,Master!A:D,4,FALSE)</f>
        <v>20668</v>
      </c>
      <c r="G3" s="3">
        <v>1</v>
      </c>
      <c r="H3" s="3">
        <f t="shared" ref="H3:H8" si="1">G3</f>
        <v>1</v>
      </c>
      <c r="I3">
        <f>VLOOKUP(A3,Master!A:E,5,FALSE)</f>
        <v>23253</v>
      </c>
      <c r="J3" s="3">
        <v>3</v>
      </c>
      <c r="K3" s="3">
        <f t="shared" ref="K3:K8" si="2">J3</f>
        <v>3</v>
      </c>
      <c r="L3">
        <f>VLOOKUP(A3,Master!A:F,6,FALSE)</f>
        <v>999999</v>
      </c>
      <c r="M3" s="3">
        <f>IFERROR(RANK(L3,Master!D3:F3,1),"")</f>
        <v>3</v>
      </c>
      <c r="N3" s="3">
        <f t="shared" ref="N3:N8" si="3">M3</f>
        <v>3</v>
      </c>
    </row>
    <row r="4" spans="1:14" x14ac:dyDescent="0.25">
      <c r="A4">
        <f>Master!A18</f>
        <v>17</v>
      </c>
      <c r="B4" t="str">
        <f>Master!B18</f>
        <v>Ladies 100m Butterfly</v>
      </c>
      <c r="C4" s="3">
        <f>VLOOKUP(A4,Master!A:C,3,FALSE)</f>
        <v>10310</v>
      </c>
      <c r="D4" s="3">
        <v>1</v>
      </c>
      <c r="E4" s="3">
        <f t="shared" si="0"/>
        <v>1</v>
      </c>
      <c r="F4">
        <f>VLOOKUP(A4,Master!A:D,4,FALSE)</f>
        <v>11045</v>
      </c>
      <c r="G4" s="3">
        <v>2</v>
      </c>
      <c r="H4" s="3">
        <f t="shared" si="1"/>
        <v>2</v>
      </c>
      <c r="I4">
        <f>VLOOKUP(A4,Master!A:E,5,FALSE)</f>
        <v>12242</v>
      </c>
      <c r="J4" s="3">
        <v>3</v>
      </c>
      <c r="K4" s="3">
        <f t="shared" si="2"/>
        <v>3</v>
      </c>
      <c r="L4">
        <f>VLOOKUP(A4,Master!A:F,6,FALSE)</f>
        <v>999999</v>
      </c>
      <c r="M4" s="3">
        <f>IFERROR(RANK(L4,Master!C4:F4,1),"")</f>
        <v>4</v>
      </c>
      <c r="N4" s="3">
        <f t="shared" si="3"/>
        <v>4</v>
      </c>
    </row>
    <row r="5" spans="1:14" x14ac:dyDescent="0.25">
      <c r="A5">
        <f>Master!A28</f>
        <v>27</v>
      </c>
      <c r="B5" t="str">
        <f>Master!B28</f>
        <v>Ladies 100m Freestyle</v>
      </c>
      <c r="C5" s="3">
        <f>VLOOKUP(A5,Master!A:C,3,FALSE)</f>
        <v>10155</v>
      </c>
      <c r="D5" s="3">
        <v>2</v>
      </c>
      <c r="E5" s="3">
        <f t="shared" si="0"/>
        <v>2</v>
      </c>
      <c r="F5">
        <f>VLOOKUP(A5,Master!A:D,4,FALSE)</f>
        <v>5911</v>
      </c>
      <c r="G5" s="3">
        <v>1</v>
      </c>
      <c r="H5" s="3">
        <f t="shared" si="1"/>
        <v>1</v>
      </c>
      <c r="I5">
        <f>VLOOKUP(A5,Master!A:E,5,FALSE)</f>
        <v>11416</v>
      </c>
      <c r="J5" s="3">
        <v>3</v>
      </c>
      <c r="K5" s="3">
        <f t="shared" si="2"/>
        <v>3</v>
      </c>
      <c r="L5">
        <f>VLOOKUP(A5,Master!A:F,6,FALSE)</f>
        <v>999999</v>
      </c>
      <c r="M5" s="3">
        <f>IFERROR(RANK(L5,Master!C5:F5,1),"")</f>
        <v>3</v>
      </c>
      <c r="N5" s="3">
        <f t="shared" si="3"/>
        <v>3</v>
      </c>
    </row>
    <row r="6" spans="1:14" x14ac:dyDescent="0.25">
      <c r="A6">
        <f>Master!A36</f>
        <v>35</v>
      </c>
      <c r="B6" t="str">
        <f>Master!B36</f>
        <v>Ladies 100m Backstroke</v>
      </c>
      <c r="C6" s="3">
        <f>VLOOKUP(A6,Master!A:C,3,FALSE)</f>
        <v>10469</v>
      </c>
      <c r="D6" s="3">
        <v>2</v>
      </c>
      <c r="E6" s="3">
        <f t="shared" si="0"/>
        <v>2</v>
      </c>
      <c r="F6">
        <f>VLOOKUP(A6,Master!A:D,4,FALSE)</f>
        <v>10354</v>
      </c>
      <c r="G6" s="3">
        <v>1</v>
      </c>
      <c r="H6" s="3">
        <f t="shared" si="1"/>
        <v>1</v>
      </c>
      <c r="I6">
        <f>VLOOKUP(A6,Master!A:E,5,FALSE)</f>
        <v>11691</v>
      </c>
      <c r="J6" s="3">
        <v>3</v>
      </c>
      <c r="K6" s="3">
        <f t="shared" si="2"/>
        <v>3</v>
      </c>
      <c r="L6">
        <f>VLOOKUP(A6,Master!A:F,6,FALSE)</f>
        <v>999999</v>
      </c>
      <c r="M6" s="3">
        <f>IFERROR(RANK(L6,Master!C6:F6,1),"")</f>
        <v>4</v>
      </c>
      <c r="N6" s="3">
        <f t="shared" si="3"/>
        <v>4</v>
      </c>
    </row>
    <row r="7" spans="1:14" x14ac:dyDescent="0.25">
      <c r="A7">
        <f>Master!A44</f>
        <v>43</v>
      </c>
      <c r="B7" t="str">
        <f>Master!B44</f>
        <v>Ladies 100m Breaststroke</v>
      </c>
      <c r="C7" s="3">
        <f>VLOOKUP(A7,Master!A:C,3,FALSE)</f>
        <v>12370</v>
      </c>
      <c r="D7" s="3">
        <v>2</v>
      </c>
      <c r="E7" s="3">
        <f t="shared" si="0"/>
        <v>2</v>
      </c>
      <c r="F7">
        <f>VLOOKUP(A7,Master!A:D,4,FALSE)</f>
        <v>12037</v>
      </c>
      <c r="G7" s="3">
        <v>1</v>
      </c>
      <c r="H7" s="3">
        <f t="shared" si="1"/>
        <v>1</v>
      </c>
      <c r="I7">
        <f>VLOOKUP(A7,Master!A:E,5,FALSE)</f>
        <v>14053</v>
      </c>
      <c r="J7" s="3">
        <v>3</v>
      </c>
      <c r="K7" s="3">
        <f t="shared" si="2"/>
        <v>3</v>
      </c>
      <c r="L7">
        <f>VLOOKUP(A7,Master!A:F,6,FALSE)</f>
        <v>999999</v>
      </c>
      <c r="M7" s="3">
        <f>IFERROR(RANK(L7,Master!C7:F7,1),"")</f>
        <v>4</v>
      </c>
      <c r="N7" s="3">
        <f t="shared" si="3"/>
        <v>4</v>
      </c>
    </row>
    <row r="8" spans="1:14" x14ac:dyDescent="0.25">
      <c r="A8">
        <f>Master!A50</f>
        <v>49</v>
      </c>
      <c r="B8" t="str">
        <f>Master!B50</f>
        <v>Ladies 4x50m Freestyle Relay</v>
      </c>
      <c r="C8" s="3">
        <f>VLOOKUP(A8,Master!A:C,3,FALSE)</f>
        <v>15576</v>
      </c>
      <c r="D8" s="3">
        <v>2</v>
      </c>
      <c r="E8" s="3">
        <f t="shared" si="0"/>
        <v>2</v>
      </c>
      <c r="F8">
        <f>VLOOKUP(A8,Master!A:D,4,FALSE)</f>
        <v>15364</v>
      </c>
      <c r="G8" s="3">
        <v>1</v>
      </c>
      <c r="H8" s="3">
        <f t="shared" si="1"/>
        <v>1</v>
      </c>
      <c r="I8">
        <f>VLOOKUP(A8,Master!A:E,5,FALSE)</f>
        <v>21491</v>
      </c>
      <c r="J8" s="3">
        <v>3</v>
      </c>
      <c r="K8" s="3">
        <f t="shared" si="2"/>
        <v>3</v>
      </c>
      <c r="L8">
        <f>VLOOKUP(A8,Master!A:F,6,FALSE)</f>
        <v>999999</v>
      </c>
      <c r="M8" s="3">
        <f>IFERROR(RANK(L8,Master!C8:F8,1),"")</f>
        <v>4</v>
      </c>
      <c r="N8" s="3">
        <f t="shared" si="3"/>
        <v>4</v>
      </c>
    </row>
    <row r="11" spans="1:14" x14ac:dyDescent="0.25">
      <c r="A11" t="s">
        <v>55</v>
      </c>
      <c r="E11" s="6">
        <f>SUM(E2:E10)</f>
        <v>12</v>
      </c>
      <c r="H11" s="7">
        <f>SUM(H2:H10)</f>
        <v>9</v>
      </c>
      <c r="K11" s="5">
        <f>SUM(K2:K10)</f>
        <v>21</v>
      </c>
      <c r="N11">
        <f>SUM(N2:N10)</f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9E945-B4B3-4549-A1C0-DD6F3D749A06}">
  <dimension ref="A1:N20"/>
  <sheetViews>
    <sheetView topLeftCell="B1" workbookViewId="0">
      <pane ySplit="1" topLeftCell="A2" activePane="bottomLeft" state="frozen"/>
      <selection pane="bottomLeft" activeCell="K20" sqref="K20"/>
    </sheetView>
  </sheetViews>
  <sheetFormatPr defaultRowHeight="15" x14ac:dyDescent="0.25"/>
  <cols>
    <col min="2" max="2" width="32.140625" bestFit="1" customWidth="1"/>
  </cols>
  <sheetData>
    <row r="1" spans="1:14" x14ac:dyDescent="0.25">
      <c r="A1" t="s">
        <v>51</v>
      </c>
      <c r="B1" t="s">
        <v>50</v>
      </c>
      <c r="C1" s="1" t="str">
        <f>Master!C1</f>
        <v>MAIS</v>
      </c>
      <c r="D1" t="s">
        <v>53</v>
      </c>
      <c r="E1" t="s">
        <v>54</v>
      </c>
      <c r="F1" t="str">
        <f>Master!D1</f>
        <v>BFDS</v>
      </c>
      <c r="G1" t="s">
        <v>53</v>
      </c>
      <c r="H1" t="s">
        <v>54</v>
      </c>
      <c r="I1" t="str">
        <f>Master!E1</f>
        <v>LARS</v>
      </c>
      <c r="J1" t="s">
        <v>53</v>
      </c>
      <c r="K1" t="s">
        <v>54</v>
      </c>
      <c r="L1" t="str">
        <f>Master!F1</f>
        <v>Team D</v>
      </c>
      <c r="M1" t="s">
        <v>53</v>
      </c>
      <c r="N1" t="s">
        <v>54</v>
      </c>
    </row>
    <row r="2" spans="1:14" x14ac:dyDescent="0.25">
      <c r="A2">
        <f>Master!A5</f>
        <v>4</v>
      </c>
      <c r="B2" t="str">
        <f>Master!B5</f>
        <v>Boys 11/under 4x25m Medley Relay</v>
      </c>
      <c r="C2" s="3">
        <f>VLOOKUP(A2,Master!A:C,3,FALSE)</f>
        <v>11738</v>
      </c>
      <c r="D2" s="3">
        <v>1</v>
      </c>
      <c r="E2" s="3">
        <f>D2</f>
        <v>1</v>
      </c>
      <c r="F2">
        <f>VLOOKUP(A2,Master!A:D,4,FALSE)</f>
        <v>999999</v>
      </c>
      <c r="G2" s="3">
        <v>3</v>
      </c>
      <c r="H2" s="3">
        <f>G2</f>
        <v>3</v>
      </c>
      <c r="I2">
        <f>VLOOKUP(A2,Master!A:E,5,FALSE)</f>
        <v>12086</v>
      </c>
      <c r="J2" s="3">
        <v>2</v>
      </c>
      <c r="K2" s="3">
        <f>J2</f>
        <v>2</v>
      </c>
      <c r="L2">
        <f>VLOOKUP(A2,Master!A:F,6,FALSE)</f>
        <v>999999</v>
      </c>
      <c r="M2" s="3">
        <v>3</v>
      </c>
      <c r="N2" s="3">
        <f>M2</f>
        <v>3</v>
      </c>
    </row>
    <row r="3" spans="1:14" x14ac:dyDescent="0.25">
      <c r="A3">
        <f>Master!A7</f>
        <v>6</v>
      </c>
      <c r="B3" t="str">
        <f>Master!B7</f>
        <v>Boys 13/under 4x25m Medley Relay</v>
      </c>
      <c r="C3" s="3">
        <f>VLOOKUP(A3,Master!A:C,3,FALSE)</f>
        <v>10949</v>
      </c>
      <c r="D3" s="3">
        <v>2</v>
      </c>
      <c r="E3" s="3">
        <f t="shared" ref="E3:E17" si="0">D3</f>
        <v>2</v>
      </c>
      <c r="F3">
        <f>VLOOKUP(A3,Master!A:D,4,FALSE)</f>
        <v>10490</v>
      </c>
      <c r="G3" s="3">
        <v>1</v>
      </c>
      <c r="H3" s="3">
        <f t="shared" ref="H3:H17" si="1">G3</f>
        <v>1</v>
      </c>
      <c r="I3">
        <f>VLOOKUP(A3,Master!A:E,5,FALSE)</f>
        <v>11160</v>
      </c>
      <c r="J3" s="3">
        <v>3</v>
      </c>
      <c r="K3" s="3">
        <f t="shared" ref="K3:K17" si="2">J3</f>
        <v>3</v>
      </c>
      <c r="L3">
        <f>VLOOKUP(A3,Master!A:F,6,FALSE)</f>
        <v>999999</v>
      </c>
      <c r="M3" s="3">
        <v>4</v>
      </c>
      <c r="N3" s="3">
        <f t="shared" ref="N3:N17" si="3">M3</f>
        <v>4</v>
      </c>
    </row>
    <row r="4" spans="1:14" x14ac:dyDescent="0.25">
      <c r="A4">
        <f>Master!A9</f>
        <v>8</v>
      </c>
      <c r="B4" t="str">
        <f>Master!B9</f>
        <v>Boys 15/under 4x50m Medley Relay</v>
      </c>
      <c r="C4" s="3">
        <f>VLOOKUP(A4,Master!A:C,3,FALSE)</f>
        <v>20224</v>
      </c>
      <c r="D4" s="3">
        <v>1</v>
      </c>
      <c r="E4" s="3">
        <f t="shared" si="0"/>
        <v>1</v>
      </c>
      <c r="F4">
        <f>VLOOKUP(A4,Master!A:D,4,FALSE)</f>
        <v>20337</v>
      </c>
      <c r="G4" s="3">
        <v>2</v>
      </c>
      <c r="H4" s="3">
        <f t="shared" si="1"/>
        <v>2</v>
      </c>
      <c r="I4">
        <f>VLOOKUP(A4,Master!A:E,5,FALSE)</f>
        <v>20627</v>
      </c>
      <c r="J4" s="3">
        <v>3</v>
      </c>
      <c r="K4" s="3">
        <f t="shared" si="2"/>
        <v>3</v>
      </c>
      <c r="L4">
        <f>VLOOKUP(A4,Master!A:F,6,FALSE)</f>
        <v>999999</v>
      </c>
      <c r="M4" s="3">
        <f>IFERROR(RANK(L4,Master!C4:F4,1),"")</f>
        <v>4</v>
      </c>
      <c r="N4" s="3">
        <f t="shared" si="3"/>
        <v>4</v>
      </c>
    </row>
    <row r="5" spans="1:14" x14ac:dyDescent="0.25">
      <c r="A5">
        <f>Master!A13</f>
        <v>12</v>
      </c>
      <c r="B5" t="str">
        <f>Master!B13</f>
        <v>Boys 10/11 50m Freestyle</v>
      </c>
      <c r="C5" s="3">
        <f>VLOOKUP(A5,Master!A:C,3,FALSE)</f>
        <v>3380</v>
      </c>
      <c r="D5" s="3">
        <v>1</v>
      </c>
      <c r="E5" s="3">
        <f t="shared" si="0"/>
        <v>1</v>
      </c>
      <c r="F5">
        <f>VLOOKUP(A5,Master!A:D,4,FALSE)</f>
        <v>4884</v>
      </c>
      <c r="G5" s="3">
        <v>3</v>
      </c>
      <c r="H5" s="3">
        <f t="shared" si="1"/>
        <v>3</v>
      </c>
      <c r="I5">
        <f>VLOOKUP(A5,Master!A:E,5,FALSE)</f>
        <v>4100</v>
      </c>
      <c r="J5" s="3">
        <v>2</v>
      </c>
      <c r="K5" s="3">
        <f t="shared" si="2"/>
        <v>2</v>
      </c>
      <c r="L5">
        <f>VLOOKUP(A5,Master!A:F,6,FALSE)</f>
        <v>999999</v>
      </c>
      <c r="M5" s="3">
        <v>4</v>
      </c>
      <c r="N5" s="3">
        <f t="shared" si="3"/>
        <v>4</v>
      </c>
    </row>
    <row r="6" spans="1:14" x14ac:dyDescent="0.25">
      <c r="A6">
        <f>Master!A15</f>
        <v>14</v>
      </c>
      <c r="B6" t="str">
        <f>Master!B15</f>
        <v>Boys 12/13 100m Backstroke</v>
      </c>
      <c r="C6" s="3">
        <f>VLOOKUP(A6,Master!A:C,3,FALSE)</f>
        <v>11629</v>
      </c>
      <c r="D6" s="3">
        <v>2</v>
      </c>
      <c r="E6" s="3">
        <f t="shared" si="0"/>
        <v>2</v>
      </c>
      <c r="F6">
        <f>VLOOKUP(A6,Master!A:D,4,FALSE)</f>
        <v>10744</v>
      </c>
      <c r="G6" s="3">
        <v>1</v>
      </c>
      <c r="H6" s="3">
        <f t="shared" si="1"/>
        <v>1</v>
      </c>
      <c r="I6">
        <f>VLOOKUP(A6,Master!A:E,5,FALSE)</f>
        <v>999999</v>
      </c>
      <c r="J6" s="3">
        <f>IFERROR(RANK(I6,Master!C6:F6,1),"")</f>
        <v>4</v>
      </c>
      <c r="K6" s="3">
        <f t="shared" si="2"/>
        <v>4</v>
      </c>
      <c r="L6">
        <f>VLOOKUP(A6,Master!A:F,6,FALSE)</f>
        <v>999999</v>
      </c>
      <c r="M6" s="3">
        <f>IFERROR(RANK(L6,Master!C6:F6,1),"")</f>
        <v>4</v>
      </c>
      <c r="N6" s="3">
        <f t="shared" si="3"/>
        <v>4</v>
      </c>
    </row>
    <row r="7" spans="1:14" x14ac:dyDescent="0.25">
      <c r="A7">
        <f>Master!A17</f>
        <v>16</v>
      </c>
      <c r="B7" t="str">
        <f>Master!B17</f>
        <v>Boys 14/15 100m Breaststroke</v>
      </c>
      <c r="C7" s="3">
        <f>VLOOKUP(A7,Master!A:C,3,FALSE)</f>
        <v>11052</v>
      </c>
      <c r="D7" s="3">
        <v>1</v>
      </c>
      <c r="E7" s="3">
        <f t="shared" si="0"/>
        <v>1</v>
      </c>
      <c r="F7">
        <f>VLOOKUP(A7,Master!A:D,4,FALSE)</f>
        <v>11549</v>
      </c>
      <c r="G7" s="3">
        <v>2</v>
      </c>
      <c r="H7" s="3">
        <f t="shared" si="1"/>
        <v>2</v>
      </c>
      <c r="I7">
        <f>VLOOKUP(A7,Master!A:E,5,FALSE)</f>
        <v>12127</v>
      </c>
      <c r="J7" s="3">
        <v>3</v>
      </c>
      <c r="K7" s="3">
        <f t="shared" si="2"/>
        <v>3</v>
      </c>
      <c r="L7">
        <f>VLOOKUP(A7,Master!A:F,6,FALSE)</f>
        <v>999999</v>
      </c>
      <c r="M7" s="3">
        <f>IFERROR(RANK(L7,Master!C7:F7,1),"")</f>
        <v>4</v>
      </c>
      <c r="N7" s="3">
        <f t="shared" si="3"/>
        <v>4</v>
      </c>
    </row>
    <row r="8" spans="1:14" x14ac:dyDescent="0.25">
      <c r="A8">
        <f>Master!A23</f>
        <v>22</v>
      </c>
      <c r="B8" t="str">
        <f>Master!B23</f>
        <v>Boys 10/11 50m Backstroke</v>
      </c>
      <c r="C8" s="3">
        <f>VLOOKUP(A8,Master!A:C,3,FALSE)</f>
        <v>3745</v>
      </c>
      <c r="D8" s="3">
        <v>1</v>
      </c>
      <c r="E8" s="3">
        <f t="shared" si="0"/>
        <v>1</v>
      </c>
      <c r="F8">
        <f>VLOOKUP(A8,Master!A:D,4,FALSE)</f>
        <v>5151</v>
      </c>
      <c r="G8" s="3">
        <v>3</v>
      </c>
      <c r="H8" s="3">
        <f t="shared" si="1"/>
        <v>3</v>
      </c>
      <c r="I8">
        <f>VLOOKUP(A8,Master!A:E,5,FALSE)</f>
        <v>3825</v>
      </c>
      <c r="J8" s="3">
        <v>2</v>
      </c>
      <c r="K8" s="3">
        <f t="shared" si="2"/>
        <v>2</v>
      </c>
      <c r="L8">
        <f>VLOOKUP(A8,Master!A:F,6,FALSE)</f>
        <v>999999</v>
      </c>
      <c r="M8" s="3">
        <f>IFERROR(RANK(L8,Master!C8:F8,1),"")</f>
        <v>4</v>
      </c>
      <c r="N8" s="3">
        <f t="shared" si="3"/>
        <v>4</v>
      </c>
    </row>
    <row r="9" spans="1:14" x14ac:dyDescent="0.25">
      <c r="A9">
        <f>Master!A25</f>
        <v>24</v>
      </c>
      <c r="B9" t="str">
        <f>Master!B25</f>
        <v>Boys 12/13 100m Breaststroke</v>
      </c>
      <c r="C9" s="3">
        <f>VLOOKUP(A9,Master!A:C,3,FALSE)</f>
        <v>13168</v>
      </c>
      <c r="D9" s="3">
        <v>2</v>
      </c>
      <c r="E9" s="3">
        <f t="shared" si="0"/>
        <v>2</v>
      </c>
      <c r="F9">
        <f>VLOOKUP(A9,Master!A:D,4,FALSE)</f>
        <v>13087</v>
      </c>
      <c r="G9" s="3">
        <v>1</v>
      </c>
      <c r="H9" s="3">
        <f t="shared" si="1"/>
        <v>1</v>
      </c>
      <c r="I9">
        <f>VLOOKUP(A9,Master!A:E,5,FALSE)</f>
        <v>13386</v>
      </c>
      <c r="J9" s="3">
        <v>3</v>
      </c>
      <c r="K9" s="3">
        <f t="shared" si="2"/>
        <v>3</v>
      </c>
      <c r="L9">
        <f>VLOOKUP(A9,Master!A:F,6,FALSE)</f>
        <v>999999</v>
      </c>
      <c r="M9" s="3">
        <f>IFERROR(RANK(L9,Master!C9:F9,1),"")</f>
        <v>4</v>
      </c>
      <c r="N9" s="3">
        <f t="shared" si="3"/>
        <v>4</v>
      </c>
    </row>
    <row r="10" spans="1:14" x14ac:dyDescent="0.25">
      <c r="A10">
        <f>Master!A27</f>
        <v>26</v>
      </c>
      <c r="B10" t="str">
        <f>Master!B27</f>
        <v>Boys 14/15 100m Butterfly</v>
      </c>
      <c r="C10" s="3">
        <f>VLOOKUP(A10,Master!A:C,3,FALSE)</f>
        <v>11020</v>
      </c>
      <c r="D10" s="3">
        <v>2</v>
      </c>
      <c r="E10" s="3">
        <v>2</v>
      </c>
      <c r="F10">
        <f>VLOOKUP(A10,Master!A:D,4,FALSE)</f>
        <v>10699</v>
      </c>
      <c r="G10" s="3">
        <v>1</v>
      </c>
      <c r="H10" s="3">
        <v>1</v>
      </c>
      <c r="I10">
        <f>VLOOKUP(A10,Master!A:E,5,FALSE)</f>
        <v>11194</v>
      </c>
      <c r="J10" s="3">
        <v>3</v>
      </c>
      <c r="K10" s="3">
        <f t="shared" si="2"/>
        <v>3</v>
      </c>
      <c r="L10">
        <f>VLOOKUP(A10,Master!A:F,6,FALSE)</f>
        <v>999999</v>
      </c>
      <c r="M10" s="3">
        <f>IFERROR(RANK(L10,Master!C10:F10,1),"")</f>
        <v>4</v>
      </c>
      <c r="N10" s="3">
        <f t="shared" si="3"/>
        <v>4</v>
      </c>
    </row>
    <row r="11" spans="1:14" x14ac:dyDescent="0.25">
      <c r="A11">
        <f>Master!A31</f>
        <v>30</v>
      </c>
      <c r="B11" t="str">
        <f>Master!B31</f>
        <v>Boys 10/11 50m Breaststroke</v>
      </c>
      <c r="C11" s="3">
        <f>VLOOKUP(A11,Master!A:C,3,FALSE)</f>
        <v>4966</v>
      </c>
      <c r="D11" s="3">
        <v>1</v>
      </c>
      <c r="E11" s="3">
        <f t="shared" si="0"/>
        <v>1</v>
      </c>
      <c r="F11">
        <f>VLOOKUP(A11,Master!A:D,4,FALSE)</f>
        <v>5924</v>
      </c>
      <c r="G11" s="3">
        <v>2</v>
      </c>
      <c r="H11" s="3">
        <f t="shared" si="1"/>
        <v>2</v>
      </c>
      <c r="I11">
        <f>VLOOKUP(A11,Master!A:E,5,FALSE)</f>
        <v>5908</v>
      </c>
      <c r="J11" s="3">
        <v>3</v>
      </c>
      <c r="K11" s="3">
        <f t="shared" si="2"/>
        <v>3</v>
      </c>
      <c r="L11">
        <f>VLOOKUP(A11,Master!A:F,6,FALSE)</f>
        <v>999999</v>
      </c>
      <c r="M11" s="3">
        <f>IFERROR(RANK(L11,Master!C11:F11,1),"")</f>
        <v>4</v>
      </c>
      <c r="N11" s="3">
        <f t="shared" si="3"/>
        <v>4</v>
      </c>
    </row>
    <row r="12" spans="1:14" x14ac:dyDescent="0.25">
      <c r="A12">
        <f>Master!A33</f>
        <v>32</v>
      </c>
      <c r="B12" t="str">
        <f>Master!B33</f>
        <v>Boys 12/13 100m Butterfly</v>
      </c>
      <c r="C12" s="3">
        <f>VLOOKUP(A12,Master!A:C,3,FALSE)</f>
        <v>12587</v>
      </c>
      <c r="D12" s="3">
        <v>2</v>
      </c>
      <c r="E12" s="3">
        <f t="shared" si="0"/>
        <v>2</v>
      </c>
      <c r="F12">
        <f>VLOOKUP(A12,Master!A:D,4,FALSE)</f>
        <v>11124</v>
      </c>
      <c r="G12" s="3">
        <v>1</v>
      </c>
      <c r="H12" s="3">
        <f t="shared" si="1"/>
        <v>1</v>
      </c>
      <c r="I12">
        <f>VLOOKUP(A12,Master!A:E,5,FALSE)</f>
        <v>13584</v>
      </c>
      <c r="J12" s="3">
        <v>3</v>
      </c>
      <c r="K12" s="3">
        <f t="shared" si="2"/>
        <v>3</v>
      </c>
      <c r="L12">
        <f>VLOOKUP(A12,Master!A:F,6,FALSE)</f>
        <v>999999</v>
      </c>
      <c r="M12" s="3">
        <f>IFERROR(RANK(L12,Master!C12:F12,1),"")</f>
        <v>4</v>
      </c>
      <c r="N12" s="3">
        <f t="shared" si="3"/>
        <v>4</v>
      </c>
    </row>
    <row r="13" spans="1:14" x14ac:dyDescent="0.25">
      <c r="A13">
        <f>Master!A35</f>
        <v>34</v>
      </c>
      <c r="B13" t="str">
        <f>Master!B35</f>
        <v>Boys 14/15 100m Freestyle</v>
      </c>
      <c r="C13" s="3">
        <f>VLOOKUP(A13,Master!A:C,3,FALSE)</f>
        <v>5848</v>
      </c>
      <c r="D13" s="3">
        <v>2</v>
      </c>
      <c r="E13" s="3">
        <f t="shared" si="0"/>
        <v>2</v>
      </c>
      <c r="F13">
        <f>VLOOKUP(A13,Master!A:D,4,FALSE)</f>
        <v>5779</v>
      </c>
      <c r="G13" s="3">
        <v>1</v>
      </c>
      <c r="H13" s="3">
        <f t="shared" si="1"/>
        <v>1</v>
      </c>
      <c r="I13">
        <f>VLOOKUP(A13,Master!A:E,5,FALSE)</f>
        <v>10467</v>
      </c>
      <c r="J13" s="3">
        <v>3</v>
      </c>
      <c r="K13" s="3">
        <f t="shared" si="2"/>
        <v>3</v>
      </c>
      <c r="L13">
        <f>VLOOKUP(A13,Master!A:F,6,FALSE)</f>
        <v>999999</v>
      </c>
      <c r="M13" s="3">
        <f>IFERROR(RANK(L13,Master!C13:F13,1),"")</f>
        <v>4</v>
      </c>
      <c r="N13" s="3">
        <f t="shared" si="3"/>
        <v>4</v>
      </c>
    </row>
    <row r="14" spans="1:14" x14ac:dyDescent="0.25">
      <c r="A14">
        <f>Master!A39</f>
        <v>38</v>
      </c>
      <c r="B14" t="str">
        <f>Master!B39</f>
        <v>Boys 10/11 50m Butterfly</v>
      </c>
      <c r="C14" s="3">
        <f>VLOOKUP(A14,Master!A:C,3,FALSE)</f>
        <v>4029</v>
      </c>
      <c r="D14" s="3">
        <v>1</v>
      </c>
      <c r="E14" s="3">
        <f t="shared" si="0"/>
        <v>1</v>
      </c>
      <c r="F14">
        <f>VLOOKUP(A14,Master!A:D,4,FALSE)</f>
        <v>999999</v>
      </c>
      <c r="G14" s="3">
        <f>IFERROR(RANK(F14,Master!C14:F14,1),"")</f>
        <v>4</v>
      </c>
      <c r="H14" s="3">
        <f t="shared" si="1"/>
        <v>4</v>
      </c>
      <c r="I14">
        <f>VLOOKUP(A14,Master!A:E,5,FALSE)</f>
        <v>4142</v>
      </c>
      <c r="J14" s="3">
        <v>2</v>
      </c>
      <c r="K14" s="3">
        <f t="shared" si="2"/>
        <v>2</v>
      </c>
      <c r="L14">
        <f>VLOOKUP(A14,Master!A:F,6,FALSE)</f>
        <v>999999</v>
      </c>
      <c r="M14" s="3">
        <f>IFERROR(RANK(L14,Master!C14:F14,1),"")</f>
        <v>4</v>
      </c>
      <c r="N14" s="3">
        <f t="shared" si="3"/>
        <v>4</v>
      </c>
    </row>
    <row r="15" spans="1:14" x14ac:dyDescent="0.25">
      <c r="A15">
        <f>Master!A41</f>
        <v>40</v>
      </c>
      <c r="B15" t="str">
        <f>Master!B41</f>
        <v>Boys 12/13 100m Freestyle</v>
      </c>
      <c r="C15" s="3">
        <f>VLOOKUP(A15,Master!A:C,3,FALSE)</f>
        <v>10723</v>
      </c>
      <c r="D15" s="3">
        <v>2</v>
      </c>
      <c r="E15" s="3">
        <f t="shared" si="0"/>
        <v>2</v>
      </c>
      <c r="F15">
        <f>VLOOKUP(A15,Master!A:D,4,FALSE)</f>
        <v>10311</v>
      </c>
      <c r="G15" s="3">
        <v>1</v>
      </c>
      <c r="H15" s="3">
        <f t="shared" si="1"/>
        <v>1</v>
      </c>
      <c r="I15">
        <f>VLOOKUP(A15,Master!A:E,5,FALSE)</f>
        <v>10886</v>
      </c>
      <c r="J15" s="3">
        <v>3</v>
      </c>
      <c r="K15" s="3">
        <f t="shared" si="2"/>
        <v>3</v>
      </c>
      <c r="L15">
        <f>VLOOKUP(A15,Master!A:F,6,FALSE)</f>
        <v>999999</v>
      </c>
      <c r="M15" s="3">
        <v>4</v>
      </c>
      <c r="N15" s="3">
        <f t="shared" si="3"/>
        <v>4</v>
      </c>
    </row>
    <row r="16" spans="1:14" x14ac:dyDescent="0.25">
      <c r="A16">
        <f>Master!A43</f>
        <v>42</v>
      </c>
      <c r="B16" t="str">
        <f>Master!B43</f>
        <v>Boys 14/15 100m Backstroke</v>
      </c>
      <c r="C16" s="3">
        <f>VLOOKUP(A16,Master!A:C,3,FALSE)</f>
        <v>11026</v>
      </c>
      <c r="D16" s="3">
        <v>3</v>
      </c>
      <c r="E16" s="3">
        <f t="shared" si="0"/>
        <v>3</v>
      </c>
      <c r="F16">
        <f>VLOOKUP(A16,Master!A:D,4,FALSE)</f>
        <v>10909</v>
      </c>
      <c r="G16" s="3">
        <v>2</v>
      </c>
      <c r="H16" s="3">
        <f t="shared" si="1"/>
        <v>2</v>
      </c>
      <c r="I16">
        <f>VLOOKUP(A16,Master!A:E,5,FALSE)</f>
        <v>10629</v>
      </c>
      <c r="J16" s="3">
        <v>1</v>
      </c>
      <c r="K16" s="3">
        <f t="shared" si="2"/>
        <v>1</v>
      </c>
      <c r="L16">
        <f>VLOOKUP(A16,Master!A:F,6,FALSE)</f>
        <v>999999</v>
      </c>
      <c r="M16" s="3">
        <f>IFERROR(RANK(L16,Master!C16:F16,1),"")</f>
        <v>4</v>
      </c>
      <c r="N16" s="3">
        <f t="shared" si="3"/>
        <v>4</v>
      </c>
    </row>
    <row r="17" spans="1:14" x14ac:dyDescent="0.25">
      <c r="A17">
        <f>Master!A49</f>
        <v>48</v>
      </c>
      <c r="B17" t="str">
        <f>Master!B49</f>
        <v>Boys 6x25m Squadron Freestyle Relay</v>
      </c>
      <c r="C17" s="3">
        <f>VLOOKUP(A17,Master!A:C,3,FALSE)</f>
        <v>12832</v>
      </c>
      <c r="D17" s="3">
        <v>1</v>
      </c>
      <c r="E17" s="3">
        <v>1</v>
      </c>
      <c r="F17">
        <f>VLOOKUP(A17,Master!A:D,4,FALSE)</f>
        <v>13724</v>
      </c>
      <c r="G17" s="3">
        <v>3</v>
      </c>
      <c r="H17" s="3">
        <f t="shared" si="1"/>
        <v>3</v>
      </c>
      <c r="I17">
        <f>VLOOKUP(A17,Master!A:E,5,FALSE)</f>
        <v>12906</v>
      </c>
      <c r="J17" s="3">
        <v>2</v>
      </c>
      <c r="K17" s="3">
        <v>2</v>
      </c>
      <c r="L17">
        <f>VLOOKUP(A17,Master!A:F,6,FALSE)</f>
        <v>999999</v>
      </c>
      <c r="M17" s="3">
        <f>IFERROR(RANK(L17,Master!C17:F17,1),"")</f>
        <v>4</v>
      </c>
      <c r="N17" s="3">
        <f t="shared" si="3"/>
        <v>4</v>
      </c>
    </row>
    <row r="20" spans="1:14" x14ac:dyDescent="0.25">
      <c r="A20" t="s">
        <v>55</v>
      </c>
      <c r="E20" s="4">
        <f>SUM(E2:E17)</f>
        <v>25</v>
      </c>
      <c r="H20" s="6">
        <f>SUM(H2:H17)</f>
        <v>31</v>
      </c>
      <c r="K20" s="5">
        <f>SUM(K2:K17)</f>
        <v>42</v>
      </c>
      <c r="N20">
        <f>SUM(N2:N17)</f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B3FD6-0449-45BA-9992-211EFFAB3EEA}">
  <dimension ref="A1:N20"/>
  <sheetViews>
    <sheetView topLeftCell="B1"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2" max="2" width="31.7109375" bestFit="1" customWidth="1"/>
  </cols>
  <sheetData>
    <row r="1" spans="1:14" x14ac:dyDescent="0.25">
      <c r="A1" t="s">
        <v>51</v>
      </c>
      <c r="B1" t="s">
        <v>50</v>
      </c>
      <c r="C1" s="1" t="str">
        <f>Master!C1</f>
        <v>MAIS</v>
      </c>
      <c r="D1" t="s">
        <v>53</v>
      </c>
      <c r="E1" t="s">
        <v>54</v>
      </c>
      <c r="F1" t="str">
        <f>Master!D1</f>
        <v>BFDS</v>
      </c>
      <c r="G1" t="s">
        <v>53</v>
      </c>
      <c r="H1" t="s">
        <v>54</v>
      </c>
      <c r="I1" t="str">
        <f>Master!E1</f>
        <v>LARS</v>
      </c>
      <c r="J1" t="s">
        <v>53</v>
      </c>
      <c r="K1" t="s">
        <v>54</v>
      </c>
      <c r="L1" t="str">
        <f>Master!F1</f>
        <v>Team D</v>
      </c>
      <c r="M1" t="s">
        <v>53</v>
      </c>
      <c r="N1" t="s">
        <v>54</v>
      </c>
    </row>
    <row r="2" spans="1:14" x14ac:dyDescent="0.25">
      <c r="A2">
        <f>Master!A4</f>
        <v>3</v>
      </c>
      <c r="B2" t="str">
        <f>Master!B4</f>
        <v>Girls 11/under 4x25m Medley Relay</v>
      </c>
      <c r="C2" s="3">
        <f>VLOOKUP(A2,Master!A:C,3,FALSE)</f>
        <v>11243</v>
      </c>
      <c r="D2" s="3">
        <v>1</v>
      </c>
      <c r="E2" s="3">
        <f>D2</f>
        <v>1</v>
      </c>
      <c r="F2">
        <f>VLOOKUP(A2,Master!A:D,4,FALSE)</f>
        <v>11990</v>
      </c>
      <c r="G2" s="3">
        <v>3</v>
      </c>
      <c r="H2" s="3">
        <f>G2</f>
        <v>3</v>
      </c>
      <c r="I2">
        <f>VLOOKUP(A2,Master!A:E,5,FALSE)</f>
        <v>11707</v>
      </c>
      <c r="J2" s="3">
        <v>2</v>
      </c>
      <c r="K2" s="3">
        <f>J2</f>
        <v>2</v>
      </c>
      <c r="L2">
        <f>VLOOKUP(A2,Master!A:F,6,FALSE)</f>
        <v>999999</v>
      </c>
      <c r="M2" s="3">
        <f>IFERROR(RANK(L2,Master!C2:F2,1),"")</f>
        <v>4</v>
      </c>
      <c r="N2" s="3">
        <f>M2</f>
        <v>4</v>
      </c>
    </row>
    <row r="3" spans="1:14" x14ac:dyDescent="0.25">
      <c r="A3">
        <f>Master!A6</f>
        <v>5</v>
      </c>
      <c r="B3" t="str">
        <f>Master!B6</f>
        <v>Girls 13/under 4x25m Medley Relay</v>
      </c>
      <c r="C3" s="3">
        <f>VLOOKUP(A3,Master!A:C,3,FALSE)</f>
        <v>10183</v>
      </c>
      <c r="D3" s="3">
        <v>1</v>
      </c>
      <c r="E3" s="3">
        <f t="shared" ref="E3:E17" si="0">D3</f>
        <v>1</v>
      </c>
      <c r="F3">
        <f>VLOOKUP(A3,Master!A:D,4,FALSE)</f>
        <v>11252</v>
      </c>
      <c r="G3" s="3">
        <v>3</v>
      </c>
      <c r="H3" s="3">
        <f t="shared" ref="H3:H17" si="1">G3</f>
        <v>3</v>
      </c>
      <c r="I3">
        <f>VLOOKUP(A3,Master!A:E,5,FALSE)</f>
        <v>11019</v>
      </c>
      <c r="J3" s="3">
        <v>2</v>
      </c>
      <c r="K3" s="3">
        <f t="shared" ref="K3:K17" si="2">J3</f>
        <v>2</v>
      </c>
      <c r="L3">
        <f>VLOOKUP(A3,Master!A:F,6,FALSE)</f>
        <v>999999</v>
      </c>
      <c r="M3" s="3">
        <v>4</v>
      </c>
      <c r="N3" s="3">
        <f t="shared" ref="N3:N17" si="3">M3</f>
        <v>4</v>
      </c>
    </row>
    <row r="4" spans="1:14" x14ac:dyDescent="0.25">
      <c r="A4">
        <f>Master!A8</f>
        <v>7</v>
      </c>
      <c r="B4" t="str">
        <f>Master!B8</f>
        <v>Girls 15/under 4x50m Medley Relay</v>
      </c>
      <c r="C4" s="3">
        <f>VLOOKUP(A4,Master!A:C,3,FALSE)</f>
        <v>21490</v>
      </c>
      <c r="D4" s="3">
        <v>1</v>
      </c>
      <c r="E4" s="3">
        <f t="shared" si="0"/>
        <v>1</v>
      </c>
      <c r="F4">
        <f>VLOOKUP(A4,Master!A:D,4,FALSE)</f>
        <v>21944</v>
      </c>
      <c r="G4" s="3">
        <v>3</v>
      </c>
      <c r="H4" s="3">
        <f t="shared" si="1"/>
        <v>3</v>
      </c>
      <c r="I4">
        <f>VLOOKUP(A4,Master!A:E,5,FALSE)</f>
        <v>21940</v>
      </c>
      <c r="J4" s="3">
        <v>2</v>
      </c>
      <c r="K4" s="3">
        <f t="shared" si="2"/>
        <v>2</v>
      </c>
      <c r="L4">
        <f>VLOOKUP(A4,Master!A:F,6,FALSE)</f>
        <v>999999</v>
      </c>
      <c r="M4" s="3">
        <f>IFERROR(RANK(L4,Master!C4:F4,1),"")</f>
        <v>4</v>
      </c>
      <c r="N4" s="3">
        <f t="shared" si="3"/>
        <v>4</v>
      </c>
    </row>
    <row r="5" spans="1:14" x14ac:dyDescent="0.25">
      <c r="A5">
        <f>Master!A12</f>
        <v>11</v>
      </c>
      <c r="B5" t="str">
        <f>Master!B12</f>
        <v>Girls 10/11 50m Freestyle</v>
      </c>
      <c r="C5" s="3">
        <f>VLOOKUP(A5,Master!A:C,3,FALSE)</f>
        <v>3117</v>
      </c>
      <c r="D5" s="3">
        <v>1</v>
      </c>
      <c r="E5" s="3">
        <f t="shared" si="0"/>
        <v>1</v>
      </c>
      <c r="F5">
        <f>VLOOKUP(A5,Master!A:D,4,FALSE)</f>
        <v>3585</v>
      </c>
      <c r="G5" s="3">
        <v>3</v>
      </c>
      <c r="H5" s="3">
        <f t="shared" si="1"/>
        <v>3</v>
      </c>
      <c r="I5">
        <f>VLOOKUP(A5,Master!A:E,5,FALSE)</f>
        <v>3367</v>
      </c>
      <c r="J5" s="3">
        <v>2</v>
      </c>
      <c r="K5" s="3">
        <f t="shared" si="2"/>
        <v>2</v>
      </c>
      <c r="L5">
        <f>VLOOKUP(A5,Master!A:F,6,FALSE)</f>
        <v>999999</v>
      </c>
      <c r="M5" s="3">
        <v>4</v>
      </c>
      <c r="N5" s="3">
        <f t="shared" si="3"/>
        <v>4</v>
      </c>
    </row>
    <row r="6" spans="1:14" x14ac:dyDescent="0.25">
      <c r="A6">
        <f>Master!A14</f>
        <v>13</v>
      </c>
      <c r="B6" t="str">
        <f>Master!B14</f>
        <v>Girls 12/13 100m Backstroke</v>
      </c>
      <c r="C6" s="3">
        <f>VLOOKUP(A6,Master!A:C,3,FALSE)</f>
        <v>11231</v>
      </c>
      <c r="D6" s="3">
        <v>1</v>
      </c>
      <c r="E6" s="3">
        <f t="shared" si="0"/>
        <v>1</v>
      </c>
      <c r="F6">
        <f>VLOOKUP(A6,Master!A:D,4,FALSE)</f>
        <v>11774</v>
      </c>
      <c r="G6" s="3">
        <v>3</v>
      </c>
      <c r="H6" s="3">
        <f t="shared" si="1"/>
        <v>3</v>
      </c>
      <c r="I6">
        <f>VLOOKUP(A6,Master!A:E,5,FALSE)</f>
        <v>11716</v>
      </c>
      <c r="J6" s="3">
        <v>2</v>
      </c>
      <c r="K6" s="3">
        <f t="shared" si="2"/>
        <v>2</v>
      </c>
      <c r="L6">
        <f>VLOOKUP(A6,Master!A:F,6,FALSE)</f>
        <v>999999</v>
      </c>
      <c r="M6" s="3">
        <f>IFERROR(RANK(L6,Master!C6:F6,1),"")</f>
        <v>4</v>
      </c>
      <c r="N6" s="3">
        <f t="shared" si="3"/>
        <v>4</v>
      </c>
    </row>
    <row r="7" spans="1:14" x14ac:dyDescent="0.25">
      <c r="A7">
        <f>Master!A16</f>
        <v>15</v>
      </c>
      <c r="B7" t="str">
        <f>Master!B16</f>
        <v>Girls 14/15 100m Breaststroke</v>
      </c>
      <c r="C7" s="3">
        <f>VLOOKUP(A7,Master!A:C,3,FALSE)</f>
        <v>12584</v>
      </c>
      <c r="D7" s="3">
        <v>2</v>
      </c>
      <c r="E7" s="3">
        <f t="shared" si="0"/>
        <v>2</v>
      </c>
      <c r="F7">
        <f>VLOOKUP(A7,Master!A:D,4,FALSE)</f>
        <v>11887</v>
      </c>
      <c r="G7" s="3">
        <v>1</v>
      </c>
      <c r="H7" s="3">
        <f t="shared" si="1"/>
        <v>1</v>
      </c>
      <c r="I7">
        <f>VLOOKUP(A7,Master!A:E,5,FALSE)</f>
        <v>13356</v>
      </c>
      <c r="J7" s="3">
        <v>3</v>
      </c>
      <c r="K7" s="3">
        <f t="shared" si="2"/>
        <v>3</v>
      </c>
      <c r="L7">
        <f>VLOOKUP(A7,Master!A:F,6,FALSE)</f>
        <v>999999</v>
      </c>
      <c r="M7" s="3">
        <f>IFERROR(RANK(L7,Master!C7:F7,1),"")</f>
        <v>4</v>
      </c>
      <c r="N7" s="3">
        <f t="shared" si="3"/>
        <v>4</v>
      </c>
    </row>
    <row r="8" spans="1:14" x14ac:dyDescent="0.25">
      <c r="A8">
        <f>Master!A22</f>
        <v>21</v>
      </c>
      <c r="B8" t="str">
        <f>Master!B22</f>
        <v>Girls 10/11 50m Backstroke</v>
      </c>
      <c r="C8" s="3">
        <f>VLOOKUP(A8,Master!A:C,3,FALSE)</f>
        <v>3733</v>
      </c>
      <c r="D8" s="3">
        <v>1</v>
      </c>
      <c r="E8" s="3">
        <f t="shared" si="0"/>
        <v>1</v>
      </c>
      <c r="F8">
        <f>VLOOKUP(A8,Master!A:D,4,FALSE)</f>
        <v>4105</v>
      </c>
      <c r="G8" s="3">
        <v>2</v>
      </c>
      <c r="H8" s="3">
        <f t="shared" si="1"/>
        <v>2</v>
      </c>
      <c r="I8">
        <f>VLOOKUP(A8,Master!A:E,5,FALSE)</f>
        <v>5140</v>
      </c>
      <c r="J8" s="3">
        <v>3</v>
      </c>
      <c r="K8" s="3">
        <f t="shared" si="2"/>
        <v>3</v>
      </c>
      <c r="L8">
        <f>VLOOKUP(A8,Master!A:F,6,FALSE)</f>
        <v>999999</v>
      </c>
      <c r="M8" s="3">
        <f>IFERROR(RANK(L8,Master!C8:F8,1),"")</f>
        <v>4</v>
      </c>
      <c r="N8" s="3">
        <f t="shared" si="3"/>
        <v>4</v>
      </c>
    </row>
    <row r="9" spans="1:14" x14ac:dyDescent="0.25">
      <c r="A9">
        <f>Master!A24</f>
        <v>23</v>
      </c>
      <c r="B9" t="str">
        <f>Master!B24</f>
        <v>Girls 12/13 100m Breaststroke</v>
      </c>
      <c r="C9" s="3">
        <f>VLOOKUP(A9,Master!A:C,3,FALSE)</f>
        <v>12423</v>
      </c>
      <c r="D9" s="3">
        <v>1</v>
      </c>
      <c r="E9" s="3">
        <f t="shared" si="0"/>
        <v>1</v>
      </c>
      <c r="F9">
        <f>VLOOKUP(A9,Master!A:D,4,FALSE)</f>
        <v>13858</v>
      </c>
      <c r="G9" s="3">
        <v>3</v>
      </c>
      <c r="H9" s="3">
        <f t="shared" si="1"/>
        <v>3</v>
      </c>
      <c r="I9">
        <f>VLOOKUP(A9,Master!A:E,5,FALSE)</f>
        <v>13201</v>
      </c>
      <c r="J9" s="3">
        <v>2</v>
      </c>
      <c r="K9" s="3">
        <f t="shared" si="2"/>
        <v>2</v>
      </c>
      <c r="L9">
        <f>VLOOKUP(A9,Master!A:F,6,FALSE)</f>
        <v>999999</v>
      </c>
      <c r="M9" s="3">
        <f>IFERROR(RANK(L9,Master!C9:F9,1),"")</f>
        <v>4</v>
      </c>
      <c r="N9" s="3">
        <f t="shared" si="3"/>
        <v>4</v>
      </c>
    </row>
    <row r="10" spans="1:14" x14ac:dyDescent="0.25">
      <c r="A10">
        <f>Master!A26</f>
        <v>25</v>
      </c>
      <c r="B10" t="str">
        <f>Master!B26</f>
        <v>Girls 14/15 100m Butterfly</v>
      </c>
      <c r="C10" s="3">
        <f>VLOOKUP(A10,Master!A:C,3,FALSE)</f>
        <v>11572</v>
      </c>
      <c r="D10" s="3">
        <v>2</v>
      </c>
      <c r="E10" s="3">
        <f t="shared" si="0"/>
        <v>2</v>
      </c>
      <c r="F10">
        <f>VLOOKUP(A10,Master!A:D,4,FALSE)</f>
        <v>10971</v>
      </c>
      <c r="G10" s="3">
        <v>1</v>
      </c>
      <c r="H10" s="3">
        <f t="shared" si="1"/>
        <v>1</v>
      </c>
      <c r="I10">
        <f>VLOOKUP(A10,Master!A:E,5,FALSE)</f>
        <v>11627</v>
      </c>
      <c r="J10" s="3">
        <v>3</v>
      </c>
      <c r="K10" s="3">
        <f t="shared" si="2"/>
        <v>3</v>
      </c>
      <c r="L10">
        <f>VLOOKUP(A10,Master!A:F,6,FALSE)</f>
        <v>999999</v>
      </c>
      <c r="M10" s="3">
        <f>IFERROR(RANK(L10,Master!C10:F10,1),"")</f>
        <v>4</v>
      </c>
      <c r="N10" s="3">
        <f t="shared" si="3"/>
        <v>4</v>
      </c>
    </row>
    <row r="11" spans="1:14" x14ac:dyDescent="0.25">
      <c r="A11">
        <f>Master!A30</f>
        <v>29</v>
      </c>
      <c r="B11" t="str">
        <f>Master!B30</f>
        <v>Girls 10/11 50m Breaststroke</v>
      </c>
      <c r="C11" s="3">
        <f>VLOOKUP(A11,Master!A:C,3,FALSE)</f>
        <v>4136</v>
      </c>
      <c r="D11" s="3">
        <v>1</v>
      </c>
      <c r="E11" s="3">
        <f t="shared" si="0"/>
        <v>1</v>
      </c>
      <c r="F11">
        <f>VLOOKUP(A11,Master!A:D,4,FALSE)</f>
        <v>4564</v>
      </c>
      <c r="G11" s="3">
        <v>3</v>
      </c>
      <c r="H11" s="3">
        <f t="shared" si="1"/>
        <v>3</v>
      </c>
      <c r="I11">
        <f>VLOOKUP(A11,Master!A:E,5,FALSE)</f>
        <v>4554</v>
      </c>
      <c r="J11" s="3">
        <v>2</v>
      </c>
      <c r="K11" s="3">
        <f t="shared" si="2"/>
        <v>2</v>
      </c>
      <c r="L11">
        <f>VLOOKUP(A11,Master!A:F,6,FALSE)</f>
        <v>999999</v>
      </c>
      <c r="M11" s="3">
        <f>IFERROR(RANK(L11,Master!C11:F11,1),"")</f>
        <v>4</v>
      </c>
      <c r="N11" s="3">
        <f t="shared" si="3"/>
        <v>4</v>
      </c>
    </row>
    <row r="12" spans="1:14" x14ac:dyDescent="0.25">
      <c r="A12">
        <f>Master!A32</f>
        <v>31</v>
      </c>
      <c r="B12" t="str">
        <f>Master!B32</f>
        <v>Girls 12/13 100m Butterfly</v>
      </c>
      <c r="C12" s="3">
        <f>VLOOKUP(A12,Master!A:C,3,FALSE)</f>
        <v>11093</v>
      </c>
      <c r="D12" s="3">
        <v>1</v>
      </c>
      <c r="E12" s="3">
        <f t="shared" si="0"/>
        <v>1</v>
      </c>
      <c r="F12">
        <f>VLOOKUP(A12,Master!A:D,4,FALSE)</f>
        <v>12155</v>
      </c>
      <c r="G12" s="3">
        <v>2</v>
      </c>
      <c r="H12" s="3">
        <f t="shared" si="1"/>
        <v>2</v>
      </c>
      <c r="I12">
        <f>VLOOKUP(A12,Master!A:E,5,FALSE)</f>
        <v>12398</v>
      </c>
      <c r="J12" s="3">
        <v>3</v>
      </c>
      <c r="K12" s="3">
        <f t="shared" si="2"/>
        <v>3</v>
      </c>
      <c r="L12">
        <f>VLOOKUP(A12,Master!A:F,6,FALSE)</f>
        <v>999999</v>
      </c>
      <c r="M12" s="3">
        <f>IFERROR(RANK(L12,Master!C12:F12,1),"")</f>
        <v>4</v>
      </c>
      <c r="N12" s="3">
        <f t="shared" si="3"/>
        <v>4</v>
      </c>
    </row>
    <row r="13" spans="1:14" x14ac:dyDescent="0.25">
      <c r="A13">
        <f>Master!A34</f>
        <v>33</v>
      </c>
      <c r="B13" t="str">
        <f>Master!B34</f>
        <v>Girls 14/15 100m Freestyle</v>
      </c>
      <c r="C13" s="3">
        <f>VLOOKUP(A13,Master!A:C,3,FALSE)</f>
        <v>10293</v>
      </c>
      <c r="D13" s="3">
        <v>1</v>
      </c>
      <c r="E13" s="3">
        <f t="shared" si="0"/>
        <v>1</v>
      </c>
      <c r="F13">
        <f>VLOOKUP(A13,Master!A:D,4,FALSE)</f>
        <v>10362</v>
      </c>
      <c r="G13" s="3">
        <v>2</v>
      </c>
      <c r="H13" s="3">
        <f t="shared" si="1"/>
        <v>2</v>
      </c>
      <c r="I13">
        <f>VLOOKUP(A13,Master!A:E,5,FALSE)</f>
        <v>10825</v>
      </c>
      <c r="J13" s="3">
        <v>3</v>
      </c>
      <c r="K13" s="3">
        <f t="shared" si="2"/>
        <v>3</v>
      </c>
      <c r="L13">
        <f>VLOOKUP(A13,Master!A:F,6,FALSE)</f>
        <v>999999</v>
      </c>
      <c r="M13" s="3">
        <f>IFERROR(RANK(L13,Master!C13:F13,1),"")</f>
        <v>4</v>
      </c>
      <c r="N13" s="3">
        <f t="shared" si="3"/>
        <v>4</v>
      </c>
    </row>
    <row r="14" spans="1:14" x14ac:dyDescent="0.25">
      <c r="A14">
        <f>Master!A38</f>
        <v>37</v>
      </c>
      <c r="B14" t="str">
        <f>Master!B38</f>
        <v>Girls 10/11 50m Butterfly</v>
      </c>
      <c r="C14" s="3">
        <f>VLOOKUP(A14,Master!A:C,3,FALSE)</f>
        <v>3998</v>
      </c>
      <c r="D14" s="3">
        <v>2</v>
      </c>
      <c r="E14" s="3">
        <f t="shared" si="0"/>
        <v>2</v>
      </c>
      <c r="F14">
        <f>VLOOKUP(A14,Master!A:D,4,FALSE)</f>
        <v>999999</v>
      </c>
      <c r="G14" s="3">
        <f>IFERROR(RANK(F14,Master!C14:F14,1),"")</f>
        <v>4</v>
      </c>
      <c r="H14" s="3">
        <f t="shared" si="1"/>
        <v>4</v>
      </c>
      <c r="I14">
        <f>VLOOKUP(A14,Master!A:E,5,FALSE)</f>
        <v>3938</v>
      </c>
      <c r="J14" s="3">
        <v>1</v>
      </c>
      <c r="K14" s="3">
        <f t="shared" si="2"/>
        <v>1</v>
      </c>
      <c r="L14">
        <f>VLOOKUP(A14,Master!A:F,6,FALSE)</f>
        <v>999999</v>
      </c>
      <c r="M14" s="3">
        <f>IFERROR(RANK(L14,Master!C14:F14,1),"")</f>
        <v>4</v>
      </c>
      <c r="N14" s="3">
        <f t="shared" si="3"/>
        <v>4</v>
      </c>
    </row>
    <row r="15" spans="1:14" x14ac:dyDescent="0.25">
      <c r="A15">
        <f>Master!A40</f>
        <v>39</v>
      </c>
      <c r="B15" t="str">
        <f>Master!B40</f>
        <v>Girls 12/13 100m Freestyle</v>
      </c>
      <c r="C15" s="3">
        <f>VLOOKUP(A15,Master!A:C,3,FALSE)</f>
        <v>10511</v>
      </c>
      <c r="D15" s="3">
        <v>1</v>
      </c>
      <c r="E15" s="3">
        <f t="shared" si="0"/>
        <v>1</v>
      </c>
      <c r="F15">
        <f>VLOOKUP(A15,Master!A:D,4,FALSE)</f>
        <v>10969</v>
      </c>
      <c r="G15" s="3">
        <v>2</v>
      </c>
      <c r="H15" s="3">
        <f t="shared" si="1"/>
        <v>2</v>
      </c>
      <c r="I15">
        <f>VLOOKUP(A15,Master!A:E,5,FALSE)</f>
        <v>10982</v>
      </c>
      <c r="J15" s="3">
        <v>3</v>
      </c>
      <c r="K15" s="3">
        <f t="shared" si="2"/>
        <v>3</v>
      </c>
      <c r="L15">
        <f>VLOOKUP(A15,Master!A:F,6,FALSE)</f>
        <v>999999</v>
      </c>
      <c r="M15" s="3">
        <v>4</v>
      </c>
      <c r="N15" s="3">
        <f t="shared" si="3"/>
        <v>4</v>
      </c>
    </row>
    <row r="16" spans="1:14" x14ac:dyDescent="0.25">
      <c r="A16">
        <f>Master!A42</f>
        <v>41</v>
      </c>
      <c r="B16" t="str">
        <f>Master!B42</f>
        <v>Girls 14/15 100m Backstroke</v>
      </c>
      <c r="C16" s="3">
        <f>VLOOKUP(A16,Master!A:C,3,FALSE)</f>
        <v>11251</v>
      </c>
      <c r="D16" s="3">
        <v>2</v>
      </c>
      <c r="E16" s="3">
        <f t="shared" si="0"/>
        <v>2</v>
      </c>
      <c r="F16">
        <f>VLOOKUP(A16,Master!A:D,4,FALSE)</f>
        <v>10503</v>
      </c>
      <c r="G16" s="3">
        <v>1</v>
      </c>
      <c r="H16" s="3">
        <f t="shared" si="1"/>
        <v>1</v>
      </c>
      <c r="I16">
        <f>VLOOKUP(A16,Master!A:E,5,FALSE)</f>
        <v>11802</v>
      </c>
      <c r="J16" s="3">
        <v>3</v>
      </c>
      <c r="K16" s="3">
        <f t="shared" si="2"/>
        <v>3</v>
      </c>
      <c r="L16">
        <f>VLOOKUP(A16,Master!A:F,6,FALSE)</f>
        <v>999999</v>
      </c>
      <c r="M16" s="3">
        <f>IFERROR(RANK(L16,Master!C16:F16,1),"")</f>
        <v>4</v>
      </c>
      <c r="N16" s="3">
        <f t="shared" si="3"/>
        <v>4</v>
      </c>
    </row>
    <row r="17" spans="1:14" x14ac:dyDescent="0.25">
      <c r="A17">
        <f>Master!A48</f>
        <v>47</v>
      </c>
      <c r="B17" t="str">
        <f>Master!B48</f>
        <v>Girls 6x25m Squadron Freestyle Relay</v>
      </c>
      <c r="C17" s="3">
        <f>VLOOKUP(A17,Master!A:C,3,FALSE)</f>
        <v>12869</v>
      </c>
      <c r="D17" s="3">
        <v>1</v>
      </c>
      <c r="E17" s="3">
        <f t="shared" si="0"/>
        <v>1</v>
      </c>
      <c r="F17">
        <f>VLOOKUP(A17,Master!A:D,4,FALSE)</f>
        <v>999999</v>
      </c>
      <c r="G17" s="3">
        <f>IFERROR(RANK(F17,Master!C17:F17,1),"")</f>
        <v>4</v>
      </c>
      <c r="H17" s="3">
        <f t="shared" si="1"/>
        <v>4</v>
      </c>
      <c r="I17">
        <f>VLOOKUP(A17,Master!A:E,5,FALSE)</f>
        <v>13206</v>
      </c>
      <c r="J17" s="3">
        <v>2</v>
      </c>
      <c r="K17" s="3">
        <f t="shared" si="2"/>
        <v>2</v>
      </c>
      <c r="L17">
        <f>VLOOKUP(A17,Master!A:F,6,FALSE)</f>
        <v>999999</v>
      </c>
      <c r="M17" s="3">
        <f>IFERROR(RANK(L17,Master!C17:F17,1),"")</f>
        <v>4</v>
      </c>
      <c r="N17" s="3">
        <f t="shared" si="3"/>
        <v>4</v>
      </c>
    </row>
    <row r="20" spans="1:14" x14ac:dyDescent="0.25">
      <c r="A20" t="s">
        <v>55</v>
      </c>
      <c r="E20" s="7">
        <f>SUM(E2:E17)</f>
        <v>20</v>
      </c>
      <c r="H20" s="5">
        <f>SUM(H2:H17)</f>
        <v>40</v>
      </c>
      <c r="K20" s="6">
        <f>SUM(K2:K17)</f>
        <v>38</v>
      </c>
      <c r="N20">
        <f>SUM(N2:N17)</f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Normal Result layout</vt:lpstr>
      <vt:lpstr>Jubilee Cup</vt:lpstr>
      <vt:lpstr>Sir Park Goff</vt:lpstr>
      <vt:lpstr>Nore Command</vt:lpstr>
      <vt:lpstr>Mortley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john king</cp:lastModifiedBy>
  <cp:lastPrinted>2019-06-01T17:12:41Z</cp:lastPrinted>
  <dcterms:created xsi:type="dcterms:W3CDTF">2019-05-17T14:20:10Z</dcterms:created>
  <dcterms:modified xsi:type="dcterms:W3CDTF">2019-06-03T21:19:01Z</dcterms:modified>
</cp:coreProperties>
</file>